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31\Desktop\基本物資\需要申請関係\ダウンロード用\H31.4\ホームページ用\"/>
    </mc:Choice>
  </mc:AlternateContent>
  <bookViews>
    <workbookView xWindow="0" yWindow="0" windowWidth="19200" windowHeight="11610"/>
  </bookViews>
  <sheets>
    <sheet name="需要申請書 (3学期)" sheetId="1" r:id="rId1"/>
  </sheets>
  <definedNames>
    <definedName name="_xlnm.Print_Area" localSheetId="0">'需要申請書 (3学期)'!$A$1:$AB$50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8" i="1" l="1"/>
  <c r="AH18" i="1"/>
  <c r="AG18" i="1"/>
  <c r="AF18" i="1"/>
  <c r="AE18" i="1"/>
  <c r="R50" i="1" l="1"/>
  <c r="R49" i="1"/>
  <c r="R48" i="1"/>
  <c r="R46" i="1"/>
  <c r="AQ45" i="1"/>
  <c r="AP45" i="1"/>
  <c r="AO45" i="1"/>
  <c r="AO47" i="1" s="1"/>
  <c r="AI45" i="1"/>
  <c r="AH45" i="1"/>
  <c r="AG45" i="1"/>
  <c r="AG47" i="1" s="1"/>
  <c r="R45" i="1"/>
  <c r="R44" i="1"/>
  <c r="R43" i="1"/>
  <c r="R42" i="1"/>
  <c r="R40" i="1"/>
  <c r="AQ39" i="1"/>
  <c r="AP39" i="1"/>
  <c r="AO39" i="1"/>
  <c r="AO41" i="1" s="1"/>
  <c r="AP41" i="1" s="1"/>
  <c r="AI39" i="1"/>
  <c r="AH39" i="1"/>
  <c r="AG39" i="1"/>
  <c r="AG41" i="1" s="1"/>
  <c r="R39" i="1"/>
  <c r="R38" i="1"/>
  <c r="R37" i="1"/>
  <c r="R36" i="1"/>
  <c r="R34" i="1"/>
  <c r="AQ33" i="1"/>
  <c r="AP33" i="1"/>
  <c r="AO33" i="1"/>
  <c r="AO35" i="1" s="1"/>
  <c r="AI33" i="1"/>
  <c r="AH33" i="1"/>
  <c r="AG33" i="1"/>
  <c r="AG35" i="1" s="1"/>
  <c r="AH35" i="1" s="1"/>
  <c r="R33" i="1"/>
  <c r="O32" i="1"/>
  <c r="L32" i="1"/>
  <c r="I32" i="1"/>
  <c r="O25" i="1"/>
  <c r="L25" i="1"/>
  <c r="I25" i="1"/>
  <c r="R23" i="1"/>
  <c r="T23" i="1" s="1"/>
  <c r="R22" i="1"/>
  <c r="T22" i="1" s="1"/>
  <c r="R21" i="1"/>
  <c r="T21" i="1" s="1"/>
  <c r="R20" i="1"/>
  <c r="T20" i="1" s="1"/>
  <c r="R19" i="1"/>
  <c r="T19" i="1" s="1"/>
  <c r="R18" i="1"/>
  <c r="T18" i="1" s="1"/>
  <c r="P8" i="1"/>
  <c r="AP22" i="1" l="1"/>
  <c r="R25" i="1"/>
  <c r="AQ41" i="1"/>
  <c r="AQ42" i="1" s="1"/>
  <c r="AP42" i="1"/>
  <c r="AP47" i="1"/>
  <c r="AO48" i="1"/>
  <c r="AP35" i="1"/>
  <c r="AO36" i="1"/>
  <c r="AI35" i="1"/>
  <c r="AI36" i="1" s="1"/>
  <c r="AH36" i="1"/>
  <c r="AH41" i="1"/>
  <c r="AG42" i="1"/>
  <c r="AG48" i="1"/>
  <c r="AH47" i="1"/>
  <c r="AQ22" i="1"/>
  <c r="AG36" i="1"/>
  <c r="AO42" i="1"/>
  <c r="AO22" i="1"/>
  <c r="AO24" i="1" s="1"/>
  <c r="AH42" i="1" l="1"/>
  <c r="AI41" i="1"/>
  <c r="AI42" i="1" s="1"/>
  <c r="AO25" i="1"/>
  <c r="AP24" i="1"/>
  <c r="AR42" i="1"/>
  <c r="AP48" i="1"/>
  <c r="AR48" i="1" s="1"/>
  <c r="AQ47" i="1"/>
  <c r="AQ48" i="1" s="1"/>
  <c r="AQ35" i="1"/>
  <c r="AQ36" i="1" s="1"/>
  <c r="AP36" i="1"/>
  <c r="AH48" i="1"/>
  <c r="AI47" i="1"/>
  <c r="AI48" i="1" s="1"/>
  <c r="AJ36" i="1"/>
  <c r="AR36" i="1" l="1"/>
  <c r="AJ42" i="1"/>
  <c r="AJ48" i="1"/>
  <c r="AP25" i="1"/>
  <c r="AQ24" i="1"/>
  <c r="AQ25" i="1" s="1"/>
  <c r="AR25" i="1" l="1"/>
</calcChain>
</file>

<file path=xl/sharedStrings.xml><?xml version="1.0" encoding="utf-8"?>
<sst xmlns="http://schemas.openxmlformats.org/spreadsheetml/2006/main" count="300" uniqueCount="129">
  <si>
    <t>令和</t>
    <rPh sb="0" eb="1">
      <t>レイ</t>
    </rPh>
    <rPh sb="1" eb="2">
      <t>ワ</t>
    </rPh>
    <phoneticPr fontId="3"/>
  </si>
  <si>
    <t>年度　第</t>
    <rPh sb="3" eb="4">
      <t>ダイ</t>
    </rPh>
    <phoneticPr fontId="3"/>
  </si>
  <si>
    <t>学期分　　  学校給食用物資需要申請書</t>
    <phoneticPr fontId="3"/>
  </si>
  <si>
    <t>算出補助表</t>
    <phoneticPr fontId="3"/>
  </si>
  <si>
    <t>所管教育委員会</t>
    <phoneticPr fontId="3"/>
  </si>
  <si>
    <t>㊞</t>
    <phoneticPr fontId="3"/>
  </si>
  <si>
    <t>事務担当者氏名</t>
    <phoneticPr fontId="3"/>
  </si>
  <si>
    <t>　需要申込量算出に必要な場合はご使用ください。</t>
    <rPh sb="1" eb="3">
      <t>ジュヨウ</t>
    </rPh>
    <rPh sb="3" eb="5">
      <t>モウシコミ</t>
    </rPh>
    <rPh sb="5" eb="6">
      <t>リョウ</t>
    </rPh>
    <rPh sb="6" eb="8">
      <t>サンシュツ</t>
    </rPh>
    <rPh sb="9" eb="11">
      <t>ヒツヨウ</t>
    </rPh>
    <rPh sb="12" eb="14">
      <t>バアイ</t>
    </rPh>
    <rPh sb="16" eb="18">
      <t>シヨウ</t>
    </rPh>
    <phoneticPr fontId="3"/>
  </si>
  <si>
    <t>　算出補助表の使用方法</t>
    <rPh sb="1" eb="3">
      <t>サンシュツ</t>
    </rPh>
    <rPh sb="3" eb="5">
      <t>ホジョ</t>
    </rPh>
    <rPh sb="5" eb="6">
      <t>ヒョウ</t>
    </rPh>
    <rPh sb="7" eb="9">
      <t>シヨウ</t>
    </rPh>
    <rPh sb="9" eb="11">
      <t>ホウホウ</t>
    </rPh>
    <phoneticPr fontId="3"/>
  </si>
  <si>
    <t>　　１．　基準値等入力欄に精米以外の実施人員、基準量、基準回数を入力してください。</t>
    <rPh sb="5" eb="8">
      <t>キジュンチ</t>
    </rPh>
    <rPh sb="8" eb="9">
      <t>トウ</t>
    </rPh>
    <rPh sb="9" eb="11">
      <t>ニュウリョク</t>
    </rPh>
    <rPh sb="11" eb="12">
      <t>ラン</t>
    </rPh>
    <rPh sb="13" eb="15">
      <t>セイマイ</t>
    </rPh>
    <rPh sb="15" eb="17">
      <t>イガイ</t>
    </rPh>
    <rPh sb="18" eb="20">
      <t>ジッシ</t>
    </rPh>
    <rPh sb="20" eb="22">
      <t>ジンイン</t>
    </rPh>
    <rPh sb="23" eb="25">
      <t>キジュン</t>
    </rPh>
    <rPh sb="25" eb="26">
      <t>リョウ</t>
    </rPh>
    <rPh sb="27" eb="29">
      <t>キジュン</t>
    </rPh>
    <rPh sb="29" eb="31">
      <t>カイスウ</t>
    </rPh>
    <rPh sb="32" eb="34">
      <t>ニュウリョク</t>
    </rPh>
    <phoneticPr fontId="3"/>
  </si>
  <si>
    <t>学校名</t>
  </si>
  <si>
    <t>給食実施型</t>
  </si>
  <si>
    <t>児童生徒数</t>
    <phoneticPr fontId="3"/>
  </si>
  <si>
    <t>教職員数</t>
    <phoneticPr fontId="3"/>
  </si>
  <si>
    <t>計</t>
    <phoneticPr fontId="3"/>
  </si>
  <si>
    <t xml:space="preserve">学校長氏名 </t>
    <phoneticPr fontId="3"/>
  </si>
  <si>
    <t>㊞</t>
    <phoneticPr fontId="3"/>
  </si>
  <si>
    <t>事務担当者氏名</t>
    <phoneticPr fontId="3"/>
  </si>
  <si>
    <t>　　２．　入力すると、各項目の必要量が自動で入力されます。</t>
    <rPh sb="5" eb="7">
      <t>ニュウリョク</t>
    </rPh>
    <rPh sb="11" eb="14">
      <t>カクコウモク</t>
    </rPh>
    <rPh sb="15" eb="17">
      <t>ヒツヨウ</t>
    </rPh>
    <rPh sb="17" eb="18">
      <t>リョウ</t>
    </rPh>
    <rPh sb="19" eb="21">
      <t>ジドウ</t>
    </rPh>
    <rPh sb="22" eb="24">
      <t>ニュウリョク</t>
    </rPh>
    <phoneticPr fontId="3"/>
  </si>
  <si>
    <t>※クリック</t>
    <phoneticPr fontId="3"/>
  </si>
  <si>
    <t>週</t>
    <phoneticPr fontId="3"/>
  </si>
  <si>
    <t>回</t>
  </si>
  <si>
    <t>　　３．　各項目の前月残数、調整数量を入力すると、申込量が算出されます。</t>
    <rPh sb="5" eb="8">
      <t>カクコウモク</t>
    </rPh>
    <rPh sb="9" eb="11">
      <t>ゼンゲツ</t>
    </rPh>
    <rPh sb="11" eb="12">
      <t>ザン</t>
    </rPh>
    <rPh sb="12" eb="13">
      <t>スウ</t>
    </rPh>
    <rPh sb="14" eb="16">
      <t>チョウセイ</t>
    </rPh>
    <rPh sb="16" eb="18">
      <t>スウリョウ</t>
    </rPh>
    <rPh sb="19" eb="21">
      <t>ニュウリョク</t>
    </rPh>
    <rPh sb="25" eb="27">
      <t>モウシコミ</t>
    </rPh>
    <rPh sb="27" eb="28">
      <t>リョウ</t>
    </rPh>
    <rPh sb="29" eb="31">
      <t>サンシュツ</t>
    </rPh>
    <phoneticPr fontId="3"/>
  </si>
  <si>
    <t>完全</t>
    <phoneticPr fontId="3"/>
  </si>
  <si>
    <t>　</t>
    <phoneticPr fontId="3"/>
  </si>
  <si>
    <t>（注1）給食実施型で完全給食は（パン、ミルク、おかず）補食給食は（ミルク・おかず または パン・ミルク）であり該当欄をクリックして、週の実施回数を記入のこと。</t>
    <rPh sb="27" eb="29">
      <t>ホショク</t>
    </rPh>
    <phoneticPr fontId="3"/>
  </si>
  <si>
    <t>（注2）教職員数とは教員及び職員の数とし、職員とは学校給食に従事する者をいう。</t>
  </si>
  <si>
    <t>基準値等入力欄</t>
    <rPh sb="0" eb="3">
      <t>キジュンチ</t>
    </rPh>
    <rPh sb="3" eb="4">
      <t>トウ</t>
    </rPh>
    <rPh sb="4" eb="6">
      <t>ニュウリョク</t>
    </rPh>
    <rPh sb="6" eb="7">
      <t>ラン</t>
    </rPh>
    <phoneticPr fontId="3"/>
  </si>
  <si>
    <t>　　　学校給食用小麦粉及び米穀類需要量</t>
    <rPh sb="16" eb="18">
      <t>ジュヨウ</t>
    </rPh>
    <phoneticPr fontId="3"/>
  </si>
  <si>
    <t>品名</t>
  </si>
  <si>
    <t>摘要</t>
  </si>
  <si>
    <t>㋑</t>
    <phoneticPr fontId="3"/>
  </si>
  <si>
    <t>㋺　　　　（注3)</t>
    <phoneticPr fontId="3"/>
  </si>
  <si>
    <t>給食実施回数</t>
    <phoneticPr fontId="3"/>
  </si>
  <si>
    <t>（注4）</t>
  </si>
  <si>
    <t>備　考</t>
    <phoneticPr fontId="3"/>
  </si>
  <si>
    <t>実施回数</t>
    <rPh sb="0" eb="2">
      <t>ジッシ</t>
    </rPh>
    <rPh sb="2" eb="4">
      <t>カイスウ</t>
    </rPh>
    <phoneticPr fontId="3"/>
  </si>
  <si>
    <t>給食実施
人員</t>
    <phoneticPr fontId="3"/>
  </si>
  <si>
    <t>1人1回当り
基準量</t>
    <phoneticPr fontId="3"/>
  </si>
  <si>
    <t>月</t>
  </si>
  <si>
    <t>㋩</t>
    <phoneticPr fontId="3"/>
  </si>
  <si>
    <t>計</t>
    <rPh sb="0" eb="1">
      <t>ケイ</t>
    </rPh>
    <phoneticPr fontId="3"/>
  </si>
  <si>
    <t>需用量
㋑×㋺×㋩</t>
    <phoneticPr fontId="3"/>
  </si>
  <si>
    <t>実施人員</t>
    <rPh sb="0" eb="2">
      <t>ジッシ</t>
    </rPh>
    <rPh sb="2" eb="4">
      <t>ジンイン</t>
    </rPh>
    <phoneticPr fontId="3"/>
  </si>
  <si>
    <t>基準量</t>
    <rPh sb="0" eb="2">
      <t>キジュン</t>
    </rPh>
    <rPh sb="2" eb="3">
      <t>リョウ</t>
    </rPh>
    <phoneticPr fontId="3"/>
  </si>
  <si>
    <t>1月</t>
    <rPh sb="1" eb="2">
      <t>ガツ</t>
    </rPh>
    <phoneticPr fontId="3"/>
  </si>
  <si>
    <t>2月</t>
  </si>
  <si>
    <t>3月</t>
  </si>
  <si>
    <t>小麦粉</t>
  </si>
  <si>
    <t>パン</t>
  </si>
  <si>
    <t>人</t>
  </si>
  <si>
    <t>g</t>
  </si>
  <si>
    <t>kg</t>
  </si>
  <si>
    <t>精米</t>
    <rPh sb="0" eb="2">
      <t>セイマイ</t>
    </rPh>
    <phoneticPr fontId="3"/>
  </si>
  <si>
    <t>県産麦</t>
  </si>
  <si>
    <t>県産麦
パン</t>
    <phoneticPr fontId="3"/>
  </si>
  <si>
    <t>アルファ化米</t>
    <rPh sb="4" eb="5">
      <t>カ</t>
    </rPh>
    <rPh sb="5" eb="6">
      <t>マイ</t>
    </rPh>
    <phoneticPr fontId="3"/>
  </si>
  <si>
    <t>米粉</t>
  </si>
  <si>
    <t>米粉パン</t>
  </si>
  <si>
    <t>赤飯</t>
    <rPh sb="0" eb="2">
      <t>セキハン</t>
    </rPh>
    <phoneticPr fontId="3"/>
  </si>
  <si>
    <t>（　実施人員　×　基準量　×　実施回数　÷　規格　）</t>
    <rPh sb="2" eb="4">
      <t>ジッシ</t>
    </rPh>
    <rPh sb="4" eb="6">
      <t>ジンイン</t>
    </rPh>
    <rPh sb="9" eb="11">
      <t>キジュン</t>
    </rPh>
    <rPh sb="11" eb="12">
      <t>リョウ</t>
    </rPh>
    <rPh sb="15" eb="17">
      <t>ジッシ</t>
    </rPh>
    <rPh sb="17" eb="19">
      <t>カイスウ</t>
    </rPh>
    <rPh sb="22" eb="24">
      <t>キカク</t>
    </rPh>
    <phoneticPr fontId="3"/>
  </si>
  <si>
    <t>米穀用</t>
  </si>
  <si>
    <t>精米</t>
  </si>
  <si>
    <t>（注5）</t>
    <phoneticPr fontId="3"/>
  </si>
  <si>
    <t>脱脂粉乳</t>
    <rPh sb="0" eb="2">
      <t>ダッシ</t>
    </rPh>
    <rPh sb="2" eb="4">
      <t>フンニュウ</t>
    </rPh>
    <phoneticPr fontId="3"/>
  </si>
  <si>
    <t>前月残</t>
    <rPh sb="0" eb="2">
      <t>ゼンゲツ</t>
    </rPh>
    <rPh sb="2" eb="3">
      <t>ザン</t>
    </rPh>
    <phoneticPr fontId="3"/>
  </si>
  <si>
    <t>アルファ化米</t>
    <phoneticPr fontId="3"/>
  </si>
  <si>
    <t>米飯給食実施回数</t>
    <rPh sb="0" eb="2">
      <t>ベイハン</t>
    </rPh>
    <rPh sb="2" eb="4">
      <t>キュウショク</t>
    </rPh>
    <rPh sb="4" eb="6">
      <t>ジッシ</t>
    </rPh>
    <rPh sb="6" eb="8">
      <t>カイスウ</t>
    </rPh>
    <phoneticPr fontId="3"/>
  </si>
  <si>
    <t>押麦</t>
    <rPh sb="0" eb="1">
      <t>オシ</t>
    </rPh>
    <rPh sb="1" eb="2">
      <t>ムギ</t>
    </rPh>
    <phoneticPr fontId="3"/>
  </si>
  <si>
    <t>必要量</t>
    <rPh sb="0" eb="2">
      <t>ヒツヨウ</t>
    </rPh>
    <rPh sb="2" eb="3">
      <t>リョウ</t>
    </rPh>
    <phoneticPr fontId="3"/>
  </si>
  <si>
    <t>アルファ化
赤飯</t>
    <phoneticPr fontId="3"/>
  </si>
  <si>
    <t>週
月</t>
    <phoneticPr fontId="3"/>
  </si>
  <si>
    <t>回実施</t>
    <rPh sb="0" eb="1">
      <t>カイ</t>
    </rPh>
    <rPh sb="1" eb="3">
      <t>ジッシ</t>
    </rPh>
    <phoneticPr fontId="3"/>
  </si>
  <si>
    <t>白麦</t>
    <rPh sb="0" eb="1">
      <t>シロ</t>
    </rPh>
    <rPh sb="1" eb="2">
      <t>ムギ</t>
    </rPh>
    <phoneticPr fontId="3"/>
  </si>
  <si>
    <t>調整</t>
    <rPh sb="0" eb="2">
      <t>チョウセイ</t>
    </rPh>
    <phoneticPr fontId="3"/>
  </si>
  <si>
    <t>計</t>
  </si>
  <si>
    <t>学期中の変更予定</t>
    <phoneticPr fontId="3"/>
  </si>
  <si>
    <t>有り</t>
    <phoneticPr fontId="3"/>
  </si>
  <si>
    <t>丸麦</t>
    <rPh sb="0" eb="1">
      <t>マル</t>
    </rPh>
    <rPh sb="1" eb="2">
      <t>ムギ</t>
    </rPh>
    <phoneticPr fontId="3"/>
  </si>
  <si>
    <t>申込量
（必要量+調整）</t>
    <rPh sb="0" eb="2">
      <t>モウシコミ</t>
    </rPh>
    <rPh sb="2" eb="3">
      <t>リョウ</t>
    </rPh>
    <rPh sb="5" eb="7">
      <t>ヒツヨウ</t>
    </rPh>
    <rPh sb="7" eb="8">
      <t>リョウ</t>
    </rPh>
    <rPh sb="9" eb="11">
      <t>チョウセイ</t>
    </rPh>
    <phoneticPr fontId="3"/>
  </si>
  <si>
    <t>（注3）「㋺1人1回当り基準量」は使用回数の最も多いものとし、学年差をつけている場合はその平均値とする。</t>
    <rPh sb="9" eb="10">
      <t>カイ</t>
    </rPh>
    <phoneticPr fontId="3"/>
  </si>
  <si>
    <t>（注4）「需要量」は㋑×㋺×㋩とし、kg以下は切り上げる。「米粉パン」については㋑×㋺×㋩×0.7で算出する。</t>
    <rPh sb="5" eb="7">
      <t>ジュヨウ</t>
    </rPh>
    <phoneticPr fontId="3"/>
  </si>
  <si>
    <t>（注5）学期中に米飯実施回数の変更（予定）のある場合は該当欄をクリックし、回数を入力する。</t>
    <rPh sb="27" eb="29">
      <t>ガイトウ</t>
    </rPh>
    <rPh sb="29" eb="30">
      <t>ラン</t>
    </rPh>
    <rPh sb="37" eb="39">
      <t>カイスウ</t>
    </rPh>
    <rPh sb="40" eb="42">
      <t>ニュウリョク</t>
    </rPh>
    <phoneticPr fontId="3"/>
  </si>
  <si>
    <t>　　　月別学校給食用物資需要申込書</t>
    <rPh sb="14" eb="16">
      <t>モウシコミ</t>
    </rPh>
    <phoneticPr fontId="3"/>
  </si>
  <si>
    <t>品目</t>
    <rPh sb="1" eb="2">
      <t>メ</t>
    </rPh>
    <phoneticPr fontId="3"/>
  </si>
  <si>
    <t>単位</t>
    <rPh sb="0" eb="2">
      <t>タンイ</t>
    </rPh>
    <phoneticPr fontId="3"/>
  </si>
  <si>
    <t>月</t>
    <rPh sb="0" eb="1">
      <t>ガツ</t>
    </rPh>
    <phoneticPr fontId="3"/>
  </si>
  <si>
    <t>備考</t>
    <rPh sb="0" eb="1">
      <t>ビ</t>
    </rPh>
    <rPh sb="1" eb="2">
      <t>コウ</t>
    </rPh>
    <phoneticPr fontId="3"/>
  </si>
  <si>
    <t>精米</t>
    <phoneticPr fontId="3"/>
  </si>
  <si>
    <t>自校炊飯用一般精米</t>
  </si>
  <si>
    <t>１０ｋｇ</t>
    <phoneticPr fontId="3"/>
  </si>
  <si>
    <t>袋</t>
    <rPh sb="0" eb="1">
      <t>フクロ</t>
    </rPh>
    <phoneticPr fontId="3"/>
  </si>
  <si>
    <t>福岡県産</t>
    <rPh sb="0" eb="4">
      <t>フクオカケンサン</t>
    </rPh>
    <phoneticPr fontId="3"/>
  </si>
  <si>
    <t>自校炊飯用無洗米</t>
  </si>
  <si>
    <t>１０ｋｇ</t>
    <phoneticPr fontId="3"/>
  </si>
  <si>
    <t>委託炊飯用精米</t>
  </si>
  <si>
    <t>１０ｋｇ</t>
    <phoneticPr fontId="3"/>
  </si>
  <si>
    <t>委託炊飯用は炊飯工場
に直接納品します</t>
    <phoneticPr fontId="3"/>
  </si>
  <si>
    <t>アルファ化米</t>
    <rPh sb="4" eb="5">
      <t>カ</t>
    </rPh>
    <rPh sb="5" eb="6">
      <t>コメ</t>
    </rPh>
    <phoneticPr fontId="3"/>
  </si>
  <si>
    <t>アルファ化米</t>
    <rPh sb="4" eb="5">
      <t>カ</t>
    </rPh>
    <phoneticPr fontId="3"/>
  </si>
  <si>
    <t>福岡県産</t>
    <rPh sb="0" eb="3">
      <t>フクオカケン</t>
    </rPh>
    <rPh sb="3" eb="4">
      <t>サン</t>
    </rPh>
    <phoneticPr fontId="3"/>
  </si>
  <si>
    <t>自校炊飯用赤飯</t>
    <rPh sb="0" eb="2">
      <t>ジコウ</t>
    </rPh>
    <rPh sb="2" eb="4">
      <t>スイハン</t>
    </rPh>
    <rPh sb="4" eb="5">
      <t>ヨウ</t>
    </rPh>
    <rPh sb="5" eb="7">
      <t>セキハン</t>
    </rPh>
    <phoneticPr fontId="3"/>
  </si>
  <si>
    <t>１ｋｇ</t>
    <phoneticPr fontId="3"/>
  </si>
  <si>
    <t>ｋｇ</t>
    <phoneticPr fontId="3"/>
  </si>
  <si>
    <t>国内産</t>
    <phoneticPr fontId="3"/>
  </si>
  <si>
    <t>委託炊飯用赤飯</t>
    <rPh sb="5" eb="7">
      <t>セキハン</t>
    </rPh>
    <phoneticPr fontId="3"/>
  </si>
  <si>
    <t>１ｋｇ</t>
    <phoneticPr fontId="3"/>
  </si>
  <si>
    <t>ｋｇ</t>
    <phoneticPr fontId="3"/>
  </si>
  <si>
    <t>委託炊飯用は炊飯工場
に直接納品します</t>
    <phoneticPr fontId="3"/>
  </si>
  <si>
    <t>乾めん類</t>
    <rPh sb="0" eb="1">
      <t>カン</t>
    </rPh>
    <rPh sb="3" eb="4">
      <t>ルイ</t>
    </rPh>
    <phoneticPr fontId="3"/>
  </si>
  <si>
    <t>乾めん</t>
    <rPh sb="0" eb="1">
      <t>カン</t>
    </rPh>
    <phoneticPr fontId="3"/>
  </si>
  <si>
    <t>５ｋｇ</t>
    <phoneticPr fontId="3"/>
  </si>
  <si>
    <t>箱</t>
    <rPh sb="0" eb="1">
      <t>ハコ</t>
    </rPh>
    <phoneticPr fontId="3"/>
  </si>
  <si>
    <t>中華めん</t>
    <rPh sb="0" eb="2">
      <t>チュウカ</t>
    </rPh>
    <phoneticPr fontId="3"/>
  </si>
  <si>
    <t>５ｋｇ</t>
    <phoneticPr fontId="3"/>
  </si>
  <si>
    <t>脱脂
粉乳</t>
    <rPh sb="0" eb="2">
      <t>ダッシ</t>
    </rPh>
    <rPh sb="3" eb="5">
      <t>フンニュウ</t>
    </rPh>
    <phoneticPr fontId="3"/>
  </si>
  <si>
    <t>１ｋｇ</t>
    <phoneticPr fontId="3"/>
  </si>
  <si>
    <t>精麦類</t>
    <rPh sb="0" eb="2">
      <t>セイバク</t>
    </rPh>
    <rPh sb="2" eb="3">
      <t>ルイ</t>
    </rPh>
    <phoneticPr fontId="3"/>
  </si>
  <si>
    <t>自校炊飯</t>
    <rPh sb="0" eb="2">
      <t>ジコウ</t>
    </rPh>
    <rPh sb="2" eb="4">
      <t>スイハン</t>
    </rPh>
    <phoneticPr fontId="3"/>
  </si>
  <si>
    <t>押麦（サンバーレ）</t>
    <rPh sb="0" eb="1">
      <t>オシ</t>
    </rPh>
    <rPh sb="1" eb="2">
      <t>ムギ</t>
    </rPh>
    <phoneticPr fontId="3"/>
  </si>
  <si>
    <t>ｋｇ</t>
    <phoneticPr fontId="3"/>
  </si>
  <si>
    <t>福岡県産</t>
    <phoneticPr fontId="3"/>
  </si>
  <si>
    <t>白麦（太陽麦）</t>
    <rPh sb="0" eb="1">
      <t>シロ</t>
    </rPh>
    <rPh sb="1" eb="2">
      <t>ムギ</t>
    </rPh>
    <rPh sb="3" eb="5">
      <t>タイヨウ</t>
    </rPh>
    <rPh sb="5" eb="6">
      <t>ムギ</t>
    </rPh>
    <phoneticPr fontId="3"/>
  </si>
  <si>
    <t>丸麦（サンライス）</t>
    <rPh sb="0" eb="1">
      <t>マル</t>
    </rPh>
    <rPh sb="1" eb="2">
      <t>ムギ</t>
    </rPh>
    <phoneticPr fontId="3"/>
  </si>
  <si>
    <t>委託炊飯</t>
    <rPh sb="0" eb="2">
      <t>イタク</t>
    </rPh>
    <rPh sb="2" eb="4">
      <t>スイハン</t>
    </rPh>
    <phoneticPr fontId="3"/>
  </si>
  <si>
    <t>福岡県産</t>
    <phoneticPr fontId="3"/>
  </si>
  <si>
    <t>委託炊飯用は炊飯工場
に直接納品します</t>
    <phoneticPr fontId="3"/>
  </si>
  <si>
    <t>３</t>
    <phoneticPr fontId="3"/>
  </si>
  <si>
    <t>補食</t>
    <rPh sb="0" eb="2">
      <t>ホショク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</si>
</sst>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&quot;人&quot;"/>
    <numFmt numFmtId="177" formatCode="0.0&quot;g&quot;"/>
    <numFmt numFmtId="178" formatCode="0&quot;回&quot;"/>
    <numFmt numFmtId="179" formatCode="0&quot;袋&quot;"/>
    <numFmt numFmtId="180" formatCode="0.0&quot;袋&quot;"/>
    <numFmt numFmtId="181" formatCode="0&quot;kg&quot;"/>
    <numFmt numFmtId="182" formatCode="0.0&quot;kg&quot;"/>
    <numFmt numFmtId="183" formatCode="0.0&quot;ｋｇ&quot;"/>
    <numFmt numFmtId="184" formatCode="0&quot;箱&quot;"/>
    <numFmt numFmtId="185" formatCode="0.0&quot;箱&quot;"/>
    <numFmt numFmtId="186" formatCode="0&quot;ｋｇ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0" tint="-0.34998626667073579"/>
      <name val="ＭＳ Ｐ明朝"/>
      <family val="1"/>
      <charset val="128"/>
    </font>
    <font>
      <sz val="14"/>
      <color theme="0" tint="-0.499984740745262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0" tint="-0.34998626667073579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9" fillId="0" borderId="11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3" xfId="0" applyFont="1" applyBorder="1">
      <alignment vertical="center"/>
    </xf>
    <xf numFmtId="0" fontId="9" fillId="0" borderId="1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textRotation="255" shrinkToFit="1"/>
    </xf>
    <xf numFmtId="38" fontId="5" fillId="2" borderId="1" xfId="1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textRotation="255"/>
    </xf>
    <xf numFmtId="38" fontId="7" fillId="0" borderId="1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distributed" textRotation="255" inden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38" fontId="5" fillId="0" borderId="1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180" fontId="9" fillId="0" borderId="10" xfId="0" applyNumberFormat="1" applyFont="1" applyBorder="1">
      <alignment vertical="center"/>
    </xf>
    <xf numFmtId="180" fontId="9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distributed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2" xfId="0" applyFont="1" applyBorder="1" applyAlignment="1">
      <alignment horizontal="distributed" vertical="center" indent="1"/>
    </xf>
    <xf numFmtId="0" fontId="9" fillId="0" borderId="3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/>
    </xf>
    <xf numFmtId="183" fontId="9" fillId="0" borderId="10" xfId="0" applyNumberFormat="1" applyFont="1" applyBorder="1">
      <alignment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wrapText="1"/>
    </xf>
    <xf numFmtId="0" fontId="9" fillId="0" borderId="9" xfId="0" applyFont="1" applyBorder="1" applyAlignment="1"/>
    <xf numFmtId="185" fontId="9" fillId="0" borderId="10" xfId="0" applyNumberFormat="1" applyFont="1" applyBorder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9" fillId="2" borderId="10" xfId="1" applyNumberFormat="1" applyFont="1" applyFill="1" applyBorder="1" applyProtection="1">
      <alignment vertical="center"/>
      <protection locked="0"/>
    </xf>
    <xf numFmtId="177" fontId="9" fillId="2" borderId="10" xfId="1" applyNumberFormat="1" applyFont="1" applyFill="1" applyBorder="1" applyProtection="1">
      <alignment vertical="center"/>
      <protection locked="0"/>
    </xf>
    <xf numFmtId="178" fontId="9" fillId="2" borderId="10" xfId="0" applyNumberFormat="1" applyFont="1" applyFill="1" applyBorder="1" applyProtection="1">
      <alignment vertical="center"/>
      <protection locked="0"/>
    </xf>
    <xf numFmtId="179" fontId="9" fillId="2" borderId="10" xfId="0" applyNumberFormat="1" applyFont="1" applyFill="1" applyBorder="1" applyAlignment="1" applyProtection="1">
      <alignment horizontal="right" vertical="center"/>
      <protection locked="0"/>
    </xf>
    <xf numFmtId="181" fontId="9" fillId="2" borderId="10" xfId="0" applyNumberFormat="1" applyFont="1" applyFill="1" applyBorder="1" applyAlignment="1" applyProtection="1">
      <alignment horizontal="right" vertical="center"/>
      <protection locked="0"/>
    </xf>
    <xf numFmtId="184" fontId="9" fillId="2" borderId="10" xfId="0" applyNumberFormat="1" applyFont="1" applyFill="1" applyBorder="1" applyAlignment="1" applyProtection="1">
      <alignment horizontal="right" vertical="center"/>
      <protection locked="0"/>
    </xf>
    <xf numFmtId="182" fontId="9" fillId="2" borderId="1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</xf>
    <xf numFmtId="0" fontId="5" fillId="0" borderId="1" xfId="0" applyFont="1" applyBorder="1" applyProtection="1">
      <alignment vertical="center"/>
      <protection hidden="1"/>
    </xf>
    <xf numFmtId="38" fontId="5" fillId="0" borderId="1" xfId="1" applyFont="1" applyBorder="1" applyProtection="1">
      <alignment vertical="center"/>
      <protection hidden="1"/>
    </xf>
    <xf numFmtId="182" fontId="9" fillId="0" borderId="10" xfId="1" applyNumberFormat="1" applyFont="1" applyBorder="1" applyProtection="1">
      <alignment vertical="center"/>
      <protection hidden="1"/>
    </xf>
    <xf numFmtId="186" fontId="9" fillId="0" borderId="10" xfId="0" applyNumberFormat="1" applyFont="1" applyBorder="1" applyProtection="1">
      <alignment vertical="center"/>
      <protection hidden="1"/>
    </xf>
    <xf numFmtId="184" fontId="9" fillId="0" borderId="10" xfId="0" applyNumberFormat="1" applyFont="1" applyBorder="1" applyProtection="1">
      <alignment vertical="center"/>
      <protection hidden="1"/>
    </xf>
    <xf numFmtId="180" fontId="9" fillId="0" borderId="10" xfId="1" applyNumberFormat="1" applyFont="1" applyBorder="1" applyProtection="1">
      <alignment vertical="center"/>
      <protection hidden="1"/>
    </xf>
    <xf numFmtId="179" fontId="9" fillId="0" borderId="10" xfId="0" applyNumberFormat="1" applyFont="1" applyBorder="1" applyProtection="1">
      <alignment vertical="center"/>
      <protection hidden="1"/>
    </xf>
    <xf numFmtId="181" fontId="9" fillId="0" borderId="10" xfId="0" applyNumberFormat="1" applyFont="1" applyBorder="1" applyProtection="1">
      <alignment vertical="center"/>
      <protection hidden="1"/>
    </xf>
    <xf numFmtId="176" fontId="9" fillId="0" borderId="10" xfId="1" applyNumberFormat="1" applyFont="1" applyFill="1" applyBorder="1" applyProtection="1">
      <alignment vertical="center"/>
      <protection locked="0" hidden="1"/>
    </xf>
    <xf numFmtId="177" fontId="9" fillId="0" borderId="10" xfId="1" applyNumberFormat="1" applyFont="1" applyFill="1" applyBorder="1" applyProtection="1">
      <alignment vertical="center"/>
      <protection locked="0" hidden="1"/>
    </xf>
    <xf numFmtId="178" fontId="9" fillId="0" borderId="10" xfId="0" applyNumberFormat="1" applyFont="1" applyFill="1" applyBorder="1" applyProtection="1">
      <alignment vertical="center"/>
      <protection locked="0" hidden="1"/>
    </xf>
    <xf numFmtId="0" fontId="11" fillId="2" borderId="4" xfId="0" applyFont="1" applyFill="1" applyBorder="1" applyAlignment="1" applyProtection="1">
      <alignment horizontal="left" vertical="center" indent="1" shrinkToFit="1"/>
      <protection locked="0"/>
    </xf>
    <xf numFmtId="0" fontId="11" fillId="2" borderId="5" xfId="0" applyFont="1" applyFill="1" applyBorder="1" applyAlignment="1" applyProtection="1">
      <alignment horizontal="left" vertical="center" indent="1" shrinkToFit="1"/>
      <protection locked="0"/>
    </xf>
    <xf numFmtId="0" fontId="11" fillId="2" borderId="7" xfId="0" applyFont="1" applyFill="1" applyBorder="1" applyAlignment="1" applyProtection="1">
      <alignment horizontal="left" vertical="center" indent="1" shrinkToFit="1"/>
      <protection locked="0"/>
    </xf>
    <xf numFmtId="0" fontId="11" fillId="2" borderId="8" xfId="0" applyFont="1" applyFill="1" applyBorder="1" applyAlignment="1" applyProtection="1">
      <alignment horizontal="left" vertical="center" indent="1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</xf>
    <xf numFmtId="0" fontId="12" fillId="2" borderId="6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0" fontId="12" fillId="2" borderId="9" xfId="0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distributed" vertical="center" indent="3"/>
    </xf>
    <xf numFmtId="0" fontId="9" fillId="0" borderId="2" xfId="0" applyFont="1" applyBorder="1" applyAlignment="1">
      <alignment horizontal="distributed" vertical="center" indent="3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2" xfId="0" applyFont="1" applyBorder="1" applyAlignment="1">
      <alignment horizontal="distributed" vertical="center" indent="1"/>
    </xf>
    <xf numFmtId="0" fontId="5" fillId="2" borderId="4" xfId="0" applyFont="1" applyFill="1" applyBorder="1" applyAlignment="1" applyProtection="1">
      <alignment horizontal="left" vertical="center" indent="1" shrinkToFit="1"/>
      <protection locked="0"/>
    </xf>
    <xf numFmtId="0" fontId="5" fillId="2" borderId="5" xfId="0" applyFont="1" applyFill="1" applyBorder="1" applyAlignment="1" applyProtection="1">
      <alignment horizontal="left" vertical="center" indent="1" shrinkToFit="1"/>
      <protection locked="0"/>
    </xf>
    <xf numFmtId="0" fontId="5" fillId="2" borderId="11" xfId="0" applyFont="1" applyFill="1" applyBorder="1" applyAlignment="1" applyProtection="1">
      <alignment horizontal="left" vertical="center" indent="1" shrinkToFit="1"/>
      <protection locked="0"/>
    </xf>
    <xf numFmtId="0" fontId="5" fillId="2" borderId="0" xfId="0" applyFont="1" applyFill="1" applyBorder="1" applyAlignment="1" applyProtection="1">
      <alignment horizontal="left" vertical="center" indent="1" shrinkToFit="1"/>
      <protection locked="0"/>
    </xf>
    <xf numFmtId="0" fontId="5" fillId="2" borderId="7" xfId="0" applyFont="1" applyFill="1" applyBorder="1" applyAlignment="1" applyProtection="1">
      <alignment horizontal="left" vertical="center" indent="1" shrinkToFit="1"/>
      <protection locked="0"/>
    </xf>
    <xf numFmtId="0" fontId="5" fillId="2" borderId="8" xfId="0" applyFont="1" applyFill="1" applyBorder="1" applyAlignment="1" applyProtection="1">
      <alignment horizontal="left" vertical="center" indent="1" shrinkToFit="1"/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38" fontId="5" fillId="2" borderId="10" xfId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38" fontId="5" fillId="0" borderId="5" xfId="1" applyFont="1" applyBorder="1" applyAlignment="1" applyProtection="1">
      <alignment horizontal="center" vertical="center"/>
      <protection hidden="1"/>
    </xf>
    <xf numFmtId="38" fontId="5" fillId="0" borderId="6" xfId="1" applyFont="1" applyBorder="1" applyAlignment="1" applyProtection="1">
      <alignment horizontal="center" vertical="center"/>
      <protection hidden="1"/>
    </xf>
    <xf numFmtId="38" fontId="5" fillId="0" borderId="0" xfId="1" applyFont="1" applyBorder="1" applyAlignment="1" applyProtection="1">
      <alignment horizontal="center" vertical="center"/>
      <protection hidden="1"/>
    </xf>
    <xf numFmtId="38" fontId="5" fillId="0" borderId="12" xfId="1" applyFont="1" applyBorder="1" applyAlignment="1" applyProtection="1">
      <alignment horizontal="center" vertical="center"/>
      <protection hidden="1"/>
    </xf>
    <xf numFmtId="38" fontId="5" fillId="0" borderId="8" xfId="1" applyFont="1" applyBorder="1" applyAlignment="1" applyProtection="1">
      <alignment horizontal="center" vertical="center"/>
      <protection hidden="1"/>
    </xf>
    <xf numFmtId="38" fontId="5" fillId="0" borderId="9" xfId="1" applyFont="1" applyBorder="1" applyAlignment="1" applyProtection="1">
      <alignment horizontal="center" vertical="center"/>
      <protection hidden="1"/>
    </xf>
    <xf numFmtId="0" fontId="11" fillId="2" borderId="11" xfId="0" applyFont="1" applyFill="1" applyBorder="1" applyAlignment="1" applyProtection="1">
      <alignment horizontal="left" vertical="center" indent="1" shrinkToFit="1"/>
      <protection locked="0"/>
    </xf>
    <xf numFmtId="0" fontId="11" fillId="2" borderId="0" xfId="0" applyFont="1" applyFill="1" applyBorder="1" applyAlignment="1" applyProtection="1">
      <alignment horizontal="left" vertical="center" indent="1" shrinkToFit="1"/>
      <protection locked="0"/>
    </xf>
    <xf numFmtId="0" fontId="15" fillId="2" borderId="5" xfId="0" applyFont="1" applyFill="1" applyBorder="1" applyAlignment="1" applyProtection="1">
      <alignment horizontal="center" vertical="center" shrinkToFit="1"/>
    </xf>
    <xf numFmtId="0" fontId="15" fillId="2" borderId="6" xfId="0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horizontal="center" vertical="center" shrinkToFit="1"/>
    </xf>
    <xf numFmtId="0" fontId="15" fillId="2" borderId="12" xfId="0" applyFont="1" applyFill="1" applyBorder="1" applyAlignment="1" applyProtection="1">
      <alignment horizontal="center" vertical="center" shrinkToFit="1"/>
    </xf>
    <xf numFmtId="0" fontId="15" fillId="2" borderId="8" xfId="0" applyFont="1" applyFill="1" applyBorder="1" applyAlignment="1" applyProtection="1">
      <alignment horizontal="center" vertical="center" shrinkToFit="1"/>
    </xf>
    <xf numFmtId="0" fontId="15" fillId="2" borderId="9" xfId="0" applyFont="1" applyFill="1" applyBorder="1" applyAlignment="1" applyProtection="1">
      <alignment horizontal="center" vertical="center" shrinkToFit="1"/>
    </xf>
    <xf numFmtId="0" fontId="10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10" fillId="0" borderId="13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 indent="5"/>
    </xf>
    <xf numFmtId="0" fontId="10" fillId="0" borderId="13" xfId="0" applyFont="1" applyBorder="1" applyAlignment="1">
      <alignment horizontal="righ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38" fontId="5" fillId="0" borderId="10" xfId="1" applyFont="1" applyBorder="1" applyAlignment="1" applyProtection="1">
      <alignment horizontal="right" vertical="center"/>
      <protection hidden="1"/>
    </xf>
    <xf numFmtId="38" fontId="5" fillId="0" borderId="1" xfId="1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top" wrapText="1"/>
    </xf>
    <xf numFmtId="0" fontId="9" fillId="0" borderId="9" xfId="0" applyFont="1" applyBorder="1" applyAlignment="1">
      <alignment horizontal="distributed" vertical="top" wrapText="1"/>
    </xf>
    <xf numFmtId="0" fontId="9" fillId="0" borderId="14" xfId="0" applyFont="1" applyBorder="1" applyAlignment="1">
      <alignment horizontal="distributed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distributed" textRotation="255" indent="1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10" fillId="0" borderId="13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top" shrinkToFit="1"/>
    </xf>
    <xf numFmtId="180" fontId="9" fillId="0" borderId="20" xfId="0" applyNumberFormat="1" applyFont="1" applyBorder="1" applyAlignment="1">
      <alignment horizontal="center" vertical="center"/>
    </xf>
    <xf numFmtId="180" fontId="9" fillId="0" borderId="24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179" fontId="9" fillId="0" borderId="23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indent="2"/>
    </xf>
    <xf numFmtId="0" fontId="9" fillId="0" borderId="3" xfId="0" applyFont="1" applyBorder="1" applyAlignment="1">
      <alignment horizontal="left" vertical="center" indent="2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distributed" vertical="center" indent="3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distributed" textRotation="255" indent="1"/>
    </xf>
    <xf numFmtId="0" fontId="9" fillId="3" borderId="1" xfId="0" applyFont="1" applyFill="1" applyBorder="1" applyAlignment="1">
      <alignment horizontal="distributed" vertical="center" indent="1"/>
    </xf>
    <xf numFmtId="0" fontId="9" fillId="3" borderId="2" xfId="0" applyFont="1" applyFill="1" applyBorder="1" applyAlignment="1">
      <alignment horizontal="distributed" vertical="center" indent="1"/>
    </xf>
    <xf numFmtId="0" fontId="9" fillId="3" borderId="3" xfId="0" applyFont="1" applyFill="1" applyBorder="1" applyAlignment="1">
      <alignment horizontal="distributed" vertical="center" indent="1"/>
    </xf>
    <xf numFmtId="0" fontId="9" fillId="0" borderId="8" xfId="0" applyFont="1" applyBorder="1" applyAlignment="1">
      <alignment horizontal="distributed" wrapText="1"/>
    </xf>
    <xf numFmtId="0" fontId="9" fillId="0" borderId="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 textRotation="255"/>
    </xf>
    <xf numFmtId="181" fontId="9" fillId="0" borderId="2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distributed" textRotation="255" indent="2"/>
    </xf>
    <xf numFmtId="0" fontId="9" fillId="0" borderId="8" xfId="0" applyFont="1" applyBorder="1" applyAlignment="1">
      <alignment horizontal="distributed" vertical="center"/>
    </xf>
    <xf numFmtId="0" fontId="9" fillId="3" borderId="10" xfId="0" applyFont="1" applyFill="1" applyBorder="1" applyAlignment="1">
      <alignment horizontal="center" vertical="center" textRotation="255"/>
    </xf>
    <xf numFmtId="0" fontId="9" fillId="3" borderId="10" xfId="0" applyFont="1" applyFill="1" applyBorder="1" applyAlignment="1">
      <alignment horizontal="distributed" vertical="center"/>
    </xf>
    <xf numFmtId="0" fontId="16" fillId="3" borderId="2" xfId="0" applyFont="1" applyFill="1" applyBorder="1" applyAlignment="1">
      <alignment horizontal="distributed" vertical="center" indent="1"/>
    </xf>
    <xf numFmtId="0" fontId="16" fillId="3" borderId="3" xfId="0" applyFont="1" applyFill="1" applyBorder="1" applyAlignment="1">
      <alignment horizontal="distributed" vertical="center" indent="1"/>
    </xf>
    <xf numFmtId="0" fontId="4" fillId="2" borderId="0" xfId="0" applyFont="1" applyFill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301626</xdr:colOff>
      <xdr:row>7</xdr:row>
      <xdr:rowOff>21165</xdr:rowOff>
    </xdr:from>
    <xdr:to>
      <xdr:col>11</xdr:col>
      <xdr:colOff>0</xdr:colOff>
      <xdr:row>8</xdr:row>
      <xdr:rowOff>51954</xdr:rowOff>
    </xdr:to>
    <xdr:sp macro="" textlink="">
      <xdr:nvSpPr>
        <xdr:cNvPr id="2" name="テキスト ボックス 1"/>
        <xdr:cNvSpPr txBox="1"/>
      </xdr:nvSpPr>
      <xdr:spPr>
        <a:xfrm>
          <a:off x="4264026" y="2545290"/>
          <a:ext cx="831849" cy="278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（注</a:t>
          </a: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twoCellAnchor>
  <xdr:twoCellAnchor>
    <xdr:from>
      <xdr:col>12</xdr:col>
      <xdr:colOff>168427</xdr:colOff>
      <xdr:row>6</xdr:row>
      <xdr:rowOff>481693</xdr:rowOff>
    </xdr:from>
    <xdr:to>
      <xdr:col>14</xdr:col>
      <xdr:colOff>217716</xdr:colOff>
      <xdr:row>8</xdr:row>
      <xdr:rowOff>98095</xdr:rowOff>
    </xdr:to>
    <xdr:sp macro="" textlink="">
      <xdr:nvSpPr>
        <xdr:cNvPr id="3" name="テキスト ボックス 2"/>
        <xdr:cNvSpPr txBox="1"/>
      </xdr:nvSpPr>
      <xdr:spPr>
        <a:xfrm>
          <a:off x="5845327" y="2500993"/>
          <a:ext cx="601739" cy="368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（注</a:t>
          </a: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0</xdr:rowOff>
        </xdr:from>
        <xdr:to>
          <xdr:col>6</xdr:col>
          <xdr:colOff>47625</xdr:colOff>
          <xdr:row>9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</xdr:row>
          <xdr:rowOff>238125</xdr:rowOff>
        </xdr:from>
        <xdr:to>
          <xdr:col>6</xdr:col>
          <xdr:colOff>38100</xdr:colOff>
          <xdr:row>10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22</xdr:row>
          <xdr:rowOff>0</xdr:rowOff>
        </xdr:from>
        <xdr:to>
          <xdr:col>23</xdr:col>
          <xdr:colOff>476250</xdr:colOff>
          <xdr:row>22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22</xdr:row>
          <xdr:rowOff>219075</xdr:rowOff>
        </xdr:from>
        <xdr:to>
          <xdr:col>23</xdr:col>
          <xdr:colOff>476250</xdr:colOff>
          <xdr:row>22</xdr:row>
          <xdr:rowOff>495300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23</xdr:col>
      <xdr:colOff>95250</xdr:colOff>
      <xdr:row>21</xdr:row>
      <xdr:rowOff>266699</xdr:rowOff>
    </xdr:from>
    <xdr:to>
      <xdr:col>25</xdr:col>
      <xdr:colOff>409575</xdr:colOff>
      <xdr:row>22</xdr:row>
      <xdr:rowOff>19049</xdr:rowOff>
    </xdr:to>
    <xdr:sp macro="" textlink="">
      <xdr:nvSpPr>
        <xdr:cNvPr id="8" name="テキスト ボックス 7"/>
        <xdr:cNvSpPr txBox="1"/>
      </xdr:nvSpPr>
      <xdr:spPr>
        <a:xfrm>
          <a:off x="10029825" y="7353299"/>
          <a:ext cx="1171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クリック</a:t>
          </a:r>
        </a:p>
      </xdr:txBody>
    </xdr:sp>
    <xdr:clientData/>
  </xdr:twoCellAnchor>
  <xdr:twoCellAnchor>
    <xdr:from>
      <xdr:col>22</xdr:col>
      <xdr:colOff>244929</xdr:colOff>
      <xdr:row>24</xdr:row>
      <xdr:rowOff>54429</xdr:rowOff>
    </xdr:from>
    <xdr:to>
      <xdr:col>24</xdr:col>
      <xdr:colOff>13607</xdr:colOff>
      <xdr:row>24</xdr:row>
      <xdr:rowOff>318408</xdr:rowOff>
    </xdr:to>
    <xdr:sp macro="" textlink="">
      <xdr:nvSpPr>
        <xdr:cNvPr id="9" name="テキスト ボックス 8"/>
        <xdr:cNvSpPr txBox="1"/>
      </xdr:nvSpPr>
      <xdr:spPr>
        <a:xfrm>
          <a:off x="9903279" y="8150679"/>
          <a:ext cx="549728" cy="263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（注</a:t>
          </a:r>
          <a:r>
            <a:rPr kumimoji="1" lang="en-US" altLang="ja-JP" sz="1100"/>
            <a:t>5</a:t>
          </a:r>
          <a:r>
            <a:rPr kumimoji="1" lang="ja-JP" altLang="en-US" sz="1100"/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24</xdr:row>
          <xdr:rowOff>95250</xdr:rowOff>
        </xdr:from>
        <xdr:to>
          <xdr:col>26</xdr:col>
          <xdr:colOff>419100</xdr:colOff>
          <xdr:row>24</xdr:row>
          <xdr:rowOff>371475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T50"/>
  <sheetViews>
    <sheetView tabSelected="1" zoomScale="70" zoomScaleNormal="70" zoomScaleSheetLayoutView="70" workbookViewId="0">
      <selection activeCell="T19" sqref="T18:V19"/>
    </sheetView>
  </sheetViews>
  <sheetFormatPr defaultRowHeight="13.5" x14ac:dyDescent="0.15"/>
  <cols>
    <col min="1" max="2" width="7.625" style="5" customWidth="1"/>
    <col min="3" max="3" width="6.625" style="5" customWidth="1"/>
    <col min="4" max="4" width="12.625" style="5" customWidth="1"/>
    <col min="5" max="6" width="3.625" style="5" customWidth="1"/>
    <col min="7" max="7" width="6.625" style="5" customWidth="1"/>
    <col min="8" max="8" width="3.625" style="5" customWidth="1"/>
    <col min="9" max="9" width="7.625" style="5" customWidth="1"/>
    <col min="10" max="11" width="3.625" style="5" customWidth="1"/>
    <col min="12" max="12" width="7.625" style="5" customWidth="1"/>
    <col min="13" max="15" width="3.625" style="5" customWidth="1"/>
    <col min="16" max="16" width="7.625" style="5" customWidth="1"/>
    <col min="17" max="17" width="3.625" style="5" customWidth="1"/>
    <col min="18" max="18" width="10.625" style="5" customWidth="1"/>
    <col min="19" max="19" width="3.625" style="5" customWidth="1"/>
    <col min="20" max="20" width="5.625" style="5" customWidth="1"/>
    <col min="21" max="21" width="7.625" style="5" customWidth="1"/>
    <col min="22" max="22" width="2.625" style="5" customWidth="1"/>
    <col min="23" max="23" width="3.625" style="5" customWidth="1"/>
    <col min="24" max="24" width="6.625" style="5" customWidth="1"/>
    <col min="25" max="25" width="4.625" style="5" customWidth="1"/>
    <col min="26" max="26" width="8.625" style="5" customWidth="1"/>
    <col min="27" max="28" width="5.625" style="5" customWidth="1"/>
    <col min="29" max="29" width="4.625" style="5" customWidth="1"/>
    <col min="30" max="30" width="10.625" style="5" customWidth="1"/>
    <col min="31" max="31" width="14.625" style="5" customWidth="1"/>
    <col min="32" max="32" width="9" style="5" customWidth="1"/>
    <col min="33" max="35" width="10.625" style="5" customWidth="1"/>
    <col min="36" max="36" width="12.625" style="5" customWidth="1"/>
    <col min="37" max="37" width="5.25" style="5" customWidth="1"/>
    <col min="38" max="38" width="10.625" style="5" customWidth="1"/>
    <col min="39" max="39" width="14.625" style="5" customWidth="1"/>
    <col min="40" max="40" width="9" style="5"/>
    <col min="41" max="43" width="10.625" style="5" customWidth="1"/>
    <col min="44" max="44" width="12.625" style="5" customWidth="1"/>
    <col min="45" max="45" width="9" style="5"/>
    <col min="46" max="46" width="9.625" style="5" customWidth="1"/>
    <col min="47" max="16384" width="9" style="5"/>
  </cols>
  <sheetData>
    <row r="1" spans="1:46" ht="39.950000000000003" customHeight="1" x14ac:dyDescent="0.15">
      <c r="A1" s="1"/>
      <c r="B1" s="1"/>
      <c r="C1" s="1"/>
      <c r="D1" s="98" t="s">
        <v>0</v>
      </c>
      <c r="E1" s="98"/>
      <c r="F1" s="98"/>
      <c r="G1" s="212"/>
      <c r="H1" s="99" t="s">
        <v>1</v>
      </c>
      <c r="I1" s="99"/>
      <c r="J1" s="99"/>
      <c r="K1" s="99"/>
      <c r="L1" s="75" t="s">
        <v>127</v>
      </c>
      <c r="M1" s="2" t="s">
        <v>2</v>
      </c>
      <c r="N1" s="3"/>
      <c r="O1" s="3"/>
      <c r="P1" s="3"/>
      <c r="Q1" s="3"/>
      <c r="R1" s="4"/>
      <c r="S1" s="4"/>
      <c r="T1" s="1"/>
      <c r="U1" s="1"/>
      <c r="V1" s="1"/>
      <c r="W1" s="1"/>
      <c r="X1" s="1"/>
      <c r="Y1" s="1"/>
      <c r="Z1" s="1"/>
      <c r="AD1" s="100" t="s">
        <v>3</v>
      </c>
      <c r="AE1" s="100"/>
      <c r="AF1" s="100"/>
      <c r="AG1" s="100"/>
    </row>
    <row r="2" spans="1:46" ht="9.9499999999999993" customHeight="1" x14ac:dyDescent="0.15">
      <c r="A2" s="1"/>
      <c r="B2" s="1"/>
      <c r="C2" s="1"/>
      <c r="D2" s="1"/>
      <c r="E2" s="1"/>
      <c r="F2" s="6"/>
      <c r="G2" s="6"/>
      <c r="H2" s="6"/>
      <c r="I2" s="1"/>
      <c r="J2" s="1"/>
      <c r="K2" s="1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D2" s="100"/>
      <c r="AE2" s="100"/>
      <c r="AF2" s="100"/>
      <c r="AG2" s="100"/>
    </row>
    <row r="3" spans="1:46" ht="39.950000000000003" customHeight="1" x14ac:dyDescent="0.15">
      <c r="A3" s="1"/>
      <c r="B3" s="1"/>
      <c r="C3" s="1"/>
      <c r="D3" s="1"/>
      <c r="E3" s="1"/>
      <c r="F3" s="6"/>
      <c r="G3" s="6"/>
      <c r="H3" s="6"/>
      <c r="I3" s="1"/>
      <c r="J3" s="1"/>
      <c r="K3" s="9"/>
      <c r="L3" s="10"/>
      <c r="M3" s="10"/>
      <c r="N3" s="10"/>
      <c r="O3" s="101" t="s">
        <v>4</v>
      </c>
      <c r="P3" s="102"/>
      <c r="Q3" s="102"/>
      <c r="R3" s="102"/>
      <c r="S3" s="102"/>
      <c r="T3" s="102"/>
      <c r="U3" s="102"/>
      <c r="V3" s="103" t="s">
        <v>5</v>
      </c>
      <c r="W3" s="104"/>
      <c r="X3" s="105" t="s">
        <v>6</v>
      </c>
      <c r="Y3" s="106"/>
      <c r="Z3" s="106"/>
      <c r="AA3" s="106"/>
      <c r="AB3" s="11" t="s">
        <v>5</v>
      </c>
      <c r="AC3" s="12"/>
      <c r="AD3" s="97" t="s">
        <v>7</v>
      </c>
      <c r="AE3" s="97"/>
      <c r="AF3" s="97"/>
      <c r="AG3" s="97"/>
      <c r="AH3" s="97"/>
      <c r="AI3" s="97"/>
      <c r="AJ3" s="97"/>
      <c r="AK3" s="97"/>
      <c r="AL3" s="97"/>
      <c r="AM3" s="97"/>
      <c r="AT3" s="12"/>
    </row>
    <row r="4" spans="1:46" ht="30" customHeight="1" x14ac:dyDescent="0.15">
      <c r="A4" s="1"/>
      <c r="B4" s="1"/>
      <c r="C4" s="1"/>
      <c r="D4" s="1"/>
      <c r="E4" s="1"/>
      <c r="F4" s="6"/>
      <c r="G4" s="6"/>
      <c r="H4" s="6"/>
      <c r="I4" s="1"/>
      <c r="J4" s="1"/>
      <c r="K4" s="13"/>
      <c r="L4" s="14"/>
      <c r="M4" s="14"/>
      <c r="N4" s="14"/>
      <c r="O4" s="87"/>
      <c r="P4" s="88"/>
      <c r="Q4" s="88"/>
      <c r="R4" s="88"/>
      <c r="S4" s="88"/>
      <c r="T4" s="88"/>
      <c r="U4" s="88"/>
      <c r="V4" s="91"/>
      <c r="W4" s="92"/>
      <c r="X4" s="87"/>
      <c r="Y4" s="88"/>
      <c r="Z4" s="88"/>
      <c r="AA4" s="88"/>
      <c r="AB4" s="95"/>
      <c r="AC4" s="12"/>
      <c r="AD4" s="97" t="s">
        <v>8</v>
      </c>
      <c r="AE4" s="97"/>
      <c r="AF4" s="97"/>
      <c r="AG4" s="97"/>
      <c r="AH4" s="97"/>
      <c r="AI4" s="97"/>
      <c r="AJ4" s="97"/>
      <c r="AK4" s="97"/>
      <c r="AL4" s="97"/>
      <c r="AM4" s="97"/>
      <c r="AT4" s="12"/>
    </row>
    <row r="5" spans="1:46" ht="30" customHeight="1" x14ac:dyDescent="0.15">
      <c r="A5" s="1"/>
      <c r="B5" s="1"/>
      <c r="C5" s="1"/>
      <c r="D5" s="1"/>
      <c r="E5" s="1"/>
      <c r="F5" s="6"/>
      <c r="G5" s="6"/>
      <c r="H5" s="6"/>
      <c r="I5" s="1"/>
      <c r="J5" s="1"/>
      <c r="K5" s="1"/>
      <c r="L5" s="14"/>
      <c r="M5" s="14"/>
      <c r="N5" s="14"/>
      <c r="O5" s="89"/>
      <c r="P5" s="90"/>
      <c r="Q5" s="90"/>
      <c r="R5" s="90"/>
      <c r="S5" s="90"/>
      <c r="T5" s="90"/>
      <c r="U5" s="90"/>
      <c r="V5" s="93"/>
      <c r="W5" s="94"/>
      <c r="X5" s="89"/>
      <c r="Y5" s="90"/>
      <c r="Z5" s="90"/>
      <c r="AA5" s="90"/>
      <c r="AB5" s="96"/>
      <c r="AC5" s="12"/>
      <c r="AD5" s="97" t="s">
        <v>9</v>
      </c>
      <c r="AE5" s="97"/>
      <c r="AF5" s="97"/>
      <c r="AG5" s="97"/>
      <c r="AH5" s="97"/>
      <c r="AI5" s="97"/>
      <c r="AJ5" s="97"/>
      <c r="AK5" s="97"/>
      <c r="AL5" s="97"/>
      <c r="AM5" s="97"/>
      <c r="AT5" s="12"/>
    </row>
    <row r="6" spans="1:46" ht="9.9499999999999993" customHeight="1" x14ac:dyDescent="0.15">
      <c r="A6" s="1"/>
      <c r="B6" s="1"/>
      <c r="C6" s="1"/>
      <c r="D6" s="1"/>
      <c r="E6" s="1"/>
      <c r="F6" s="6"/>
      <c r="G6" s="6"/>
      <c r="H6" s="6"/>
      <c r="I6" s="1"/>
      <c r="J6" s="1"/>
      <c r="K6" s="1"/>
      <c r="L6" s="15"/>
      <c r="M6" s="15"/>
      <c r="N6" s="15"/>
      <c r="O6" s="15"/>
      <c r="P6" s="15"/>
      <c r="Q6" s="15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46" ht="39.950000000000003" customHeight="1" x14ac:dyDescent="0.15">
      <c r="A7" s="105" t="s">
        <v>10</v>
      </c>
      <c r="B7" s="106"/>
      <c r="C7" s="106"/>
      <c r="D7" s="106"/>
      <c r="E7" s="125"/>
      <c r="F7" s="126" t="s">
        <v>11</v>
      </c>
      <c r="G7" s="103"/>
      <c r="H7" s="103"/>
      <c r="I7" s="103"/>
      <c r="J7" s="103"/>
      <c r="K7" s="127" t="s">
        <v>12</v>
      </c>
      <c r="L7" s="127"/>
      <c r="M7" s="127" t="s">
        <v>13</v>
      </c>
      <c r="N7" s="127"/>
      <c r="O7" s="127"/>
      <c r="P7" s="103" t="s">
        <v>14</v>
      </c>
      <c r="Q7" s="104"/>
      <c r="R7" s="105" t="s">
        <v>15</v>
      </c>
      <c r="S7" s="106"/>
      <c r="T7" s="106"/>
      <c r="U7" s="106"/>
      <c r="V7" s="103" t="s">
        <v>16</v>
      </c>
      <c r="W7" s="104"/>
      <c r="X7" s="105" t="s">
        <v>17</v>
      </c>
      <c r="Y7" s="106"/>
      <c r="Z7" s="106"/>
      <c r="AA7" s="106"/>
      <c r="AB7" s="11" t="s">
        <v>16</v>
      </c>
      <c r="AD7" s="97" t="s">
        <v>18</v>
      </c>
      <c r="AE7" s="97"/>
      <c r="AF7" s="97"/>
      <c r="AG7" s="97"/>
      <c r="AH7" s="97"/>
      <c r="AI7" s="97"/>
      <c r="AJ7" s="97"/>
      <c r="AK7" s="97"/>
      <c r="AL7" s="97"/>
      <c r="AM7" s="97"/>
    </row>
    <row r="8" spans="1:46" ht="20.100000000000001" customHeight="1" x14ac:dyDescent="0.15">
      <c r="A8" s="107"/>
      <c r="B8" s="108"/>
      <c r="C8" s="108"/>
      <c r="D8" s="108"/>
      <c r="E8" s="108"/>
      <c r="F8" s="113" t="s">
        <v>19</v>
      </c>
      <c r="G8" s="114"/>
      <c r="H8" s="115" t="s">
        <v>20</v>
      </c>
      <c r="I8" s="118"/>
      <c r="J8" s="121" t="s">
        <v>21</v>
      </c>
      <c r="K8" s="124"/>
      <c r="L8" s="124"/>
      <c r="M8" s="124"/>
      <c r="N8" s="124"/>
      <c r="O8" s="124"/>
      <c r="P8" s="128" t="str">
        <f>IF(AND(M8="",K8=""),"",M8+K8)</f>
        <v/>
      </c>
      <c r="Q8" s="129"/>
      <c r="R8" s="87"/>
      <c r="S8" s="88"/>
      <c r="T8" s="88"/>
      <c r="U8" s="88"/>
      <c r="V8" s="136"/>
      <c r="W8" s="137"/>
      <c r="X8" s="87"/>
      <c r="Y8" s="88"/>
      <c r="Z8" s="88"/>
      <c r="AA8" s="88"/>
      <c r="AB8" s="137"/>
      <c r="AD8" s="97" t="s">
        <v>22</v>
      </c>
      <c r="AE8" s="97"/>
      <c r="AF8" s="97"/>
      <c r="AG8" s="97"/>
      <c r="AH8" s="97"/>
      <c r="AI8" s="97"/>
      <c r="AJ8" s="97"/>
      <c r="AK8" s="97"/>
      <c r="AL8" s="97"/>
      <c r="AM8" s="97"/>
    </row>
    <row r="9" spans="1:46" ht="20.100000000000001" customHeight="1" x14ac:dyDescent="0.15">
      <c r="A9" s="109"/>
      <c r="B9" s="110"/>
      <c r="C9" s="110"/>
      <c r="D9" s="110"/>
      <c r="E9" s="110"/>
      <c r="F9" s="17"/>
      <c r="G9" s="18" t="s">
        <v>23</v>
      </c>
      <c r="H9" s="116"/>
      <c r="I9" s="119"/>
      <c r="J9" s="122"/>
      <c r="K9" s="124"/>
      <c r="L9" s="124"/>
      <c r="M9" s="124"/>
      <c r="N9" s="124"/>
      <c r="O9" s="124"/>
      <c r="P9" s="130"/>
      <c r="Q9" s="131"/>
      <c r="R9" s="134"/>
      <c r="S9" s="135"/>
      <c r="T9" s="135"/>
      <c r="U9" s="135"/>
      <c r="V9" s="138"/>
      <c r="W9" s="139"/>
      <c r="X9" s="134"/>
      <c r="Y9" s="135"/>
      <c r="Z9" s="135"/>
      <c r="AA9" s="135"/>
      <c r="AB9" s="139"/>
      <c r="AD9" s="97"/>
      <c r="AE9" s="97"/>
      <c r="AF9" s="97"/>
      <c r="AG9" s="97"/>
      <c r="AH9" s="97"/>
      <c r="AI9" s="97"/>
      <c r="AJ9" s="97"/>
      <c r="AK9" s="97"/>
      <c r="AL9" s="97"/>
      <c r="AM9" s="97"/>
    </row>
    <row r="10" spans="1:46" ht="20.100000000000001" customHeight="1" x14ac:dyDescent="0.15">
      <c r="A10" s="111"/>
      <c r="B10" s="112"/>
      <c r="C10" s="112"/>
      <c r="D10" s="112"/>
      <c r="E10" s="112"/>
      <c r="F10" s="19"/>
      <c r="G10" s="20" t="s">
        <v>128</v>
      </c>
      <c r="H10" s="117"/>
      <c r="I10" s="120"/>
      <c r="J10" s="123"/>
      <c r="K10" s="124"/>
      <c r="L10" s="124"/>
      <c r="M10" s="124"/>
      <c r="N10" s="124"/>
      <c r="O10" s="124"/>
      <c r="P10" s="132"/>
      <c r="Q10" s="133"/>
      <c r="R10" s="89"/>
      <c r="S10" s="90"/>
      <c r="T10" s="90"/>
      <c r="U10" s="90"/>
      <c r="V10" s="140"/>
      <c r="W10" s="141"/>
      <c r="X10" s="89"/>
      <c r="Y10" s="90"/>
      <c r="Z10" s="90"/>
      <c r="AA10" s="90"/>
      <c r="AB10" s="141"/>
      <c r="AD10" s="97" t="s">
        <v>24</v>
      </c>
      <c r="AE10" s="97"/>
      <c r="AF10" s="97"/>
      <c r="AG10" s="97"/>
      <c r="AH10" s="97"/>
      <c r="AI10" s="97"/>
      <c r="AJ10" s="97"/>
      <c r="AK10" s="97"/>
      <c r="AL10" s="97"/>
      <c r="AM10" s="97"/>
    </row>
    <row r="11" spans="1:46" ht="9.9499999999999993" customHeight="1" x14ac:dyDescent="0.15">
      <c r="A11" s="1"/>
      <c r="B11" s="1"/>
      <c r="C11" s="1"/>
      <c r="D11" s="1"/>
      <c r="E11" s="1"/>
      <c r="F11" s="6"/>
      <c r="G11" s="6"/>
      <c r="H11" s="6"/>
      <c r="I11" s="1"/>
      <c r="J11" s="1"/>
      <c r="K11" s="1"/>
      <c r="L11" s="21"/>
      <c r="M11" s="21"/>
      <c r="N11" s="21"/>
      <c r="O11" s="21"/>
      <c r="P11" s="21"/>
      <c r="Q11" s="21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D11" s="97"/>
      <c r="AE11" s="97"/>
      <c r="AF11" s="97"/>
      <c r="AG11" s="97"/>
      <c r="AH11" s="97"/>
      <c r="AI11" s="97"/>
      <c r="AJ11" s="97"/>
      <c r="AK11" s="97"/>
      <c r="AL11" s="97"/>
      <c r="AM11" s="97"/>
    </row>
    <row r="12" spans="1:46" ht="18" customHeight="1" x14ac:dyDescent="0.15">
      <c r="A12" s="142" t="s">
        <v>25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D12" s="22"/>
      <c r="AE12" s="12"/>
      <c r="AF12" s="12"/>
      <c r="AG12" s="12"/>
      <c r="AH12" s="12"/>
      <c r="AI12" s="12"/>
    </row>
    <row r="13" spans="1:46" ht="18" customHeight="1" x14ac:dyDescent="0.15">
      <c r="A13" s="142" t="s">
        <v>26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D13" s="22"/>
      <c r="AE13" s="12"/>
      <c r="AF13" s="12"/>
      <c r="AG13" s="12"/>
      <c r="AH13" s="12"/>
      <c r="AI13" s="12"/>
    </row>
    <row r="14" spans="1:46" ht="15" customHeight="1" x14ac:dyDescent="0.15">
      <c r="A14" s="23"/>
      <c r="B14" s="23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D14" s="143" t="s">
        <v>27</v>
      </c>
      <c r="AE14" s="143"/>
      <c r="AF14" s="143"/>
      <c r="AG14" s="143"/>
      <c r="AH14" s="143"/>
      <c r="AI14" s="143"/>
    </row>
    <row r="15" spans="1:46" ht="21.95" customHeight="1" x14ac:dyDescent="0.15">
      <c r="A15" s="144" t="s">
        <v>28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D15" s="143"/>
      <c r="AE15" s="143"/>
      <c r="AF15" s="143"/>
      <c r="AG15" s="143"/>
      <c r="AH15" s="143"/>
      <c r="AI15" s="143"/>
    </row>
    <row r="16" spans="1:46" ht="20.100000000000001" customHeight="1" x14ac:dyDescent="0.15">
      <c r="A16" s="145" t="s">
        <v>29</v>
      </c>
      <c r="B16" s="146" t="s">
        <v>30</v>
      </c>
      <c r="C16" s="147"/>
      <c r="D16" s="150" t="s">
        <v>31</v>
      </c>
      <c r="E16" s="151"/>
      <c r="F16" s="152" t="s">
        <v>32</v>
      </c>
      <c r="G16" s="152"/>
      <c r="H16" s="152"/>
      <c r="I16" s="153" t="s">
        <v>33</v>
      </c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4" t="s">
        <v>34</v>
      </c>
      <c r="U16" s="154"/>
      <c r="V16" s="154"/>
      <c r="W16" s="154"/>
      <c r="X16" s="159" t="s">
        <v>35</v>
      </c>
      <c r="Y16" s="159"/>
      <c r="Z16" s="159"/>
      <c r="AA16" s="159"/>
      <c r="AB16" s="159"/>
      <c r="AD16" s="12"/>
      <c r="AE16" s="12"/>
      <c r="AF16" s="12"/>
      <c r="AG16" s="160" t="s">
        <v>36</v>
      </c>
      <c r="AH16" s="160"/>
      <c r="AI16" s="160"/>
    </row>
    <row r="17" spans="1:45" ht="39.950000000000003" customHeight="1" x14ac:dyDescent="0.15">
      <c r="A17" s="145"/>
      <c r="B17" s="148"/>
      <c r="C17" s="149"/>
      <c r="D17" s="161" t="s">
        <v>37</v>
      </c>
      <c r="E17" s="162"/>
      <c r="F17" s="163" t="s">
        <v>38</v>
      </c>
      <c r="G17" s="163"/>
      <c r="H17" s="163"/>
      <c r="I17" s="164">
        <v>1</v>
      </c>
      <c r="J17" s="165"/>
      <c r="K17" s="24" t="s">
        <v>39</v>
      </c>
      <c r="L17" s="164">
        <v>2</v>
      </c>
      <c r="M17" s="165"/>
      <c r="N17" s="24" t="s">
        <v>39</v>
      </c>
      <c r="O17" s="164">
        <v>3</v>
      </c>
      <c r="P17" s="165"/>
      <c r="Q17" s="24" t="s">
        <v>39</v>
      </c>
      <c r="R17" s="25" t="s">
        <v>40</v>
      </c>
      <c r="S17" s="24" t="s">
        <v>41</v>
      </c>
      <c r="T17" s="163" t="s">
        <v>42</v>
      </c>
      <c r="U17" s="163"/>
      <c r="V17" s="163"/>
      <c r="W17" s="163"/>
      <c r="X17" s="159"/>
      <c r="Y17" s="159"/>
      <c r="Z17" s="159"/>
      <c r="AA17" s="159"/>
      <c r="AB17" s="159"/>
      <c r="AD17" s="26"/>
      <c r="AE17" s="27" t="s">
        <v>43</v>
      </c>
      <c r="AF17" s="27" t="s">
        <v>44</v>
      </c>
      <c r="AG17" s="27" t="s">
        <v>45</v>
      </c>
      <c r="AH17" s="27" t="s">
        <v>46</v>
      </c>
      <c r="AI17" s="27" t="s">
        <v>47</v>
      </c>
    </row>
    <row r="18" spans="1:45" ht="39.950000000000003" customHeight="1" x14ac:dyDescent="0.15">
      <c r="A18" s="28" t="s">
        <v>48</v>
      </c>
      <c r="B18" s="126" t="s">
        <v>49</v>
      </c>
      <c r="C18" s="104"/>
      <c r="D18" s="29"/>
      <c r="E18" s="24" t="s">
        <v>50</v>
      </c>
      <c r="F18" s="155"/>
      <c r="G18" s="156"/>
      <c r="H18" s="24" t="s">
        <v>51</v>
      </c>
      <c r="I18" s="155"/>
      <c r="J18" s="156"/>
      <c r="K18" s="24" t="s">
        <v>21</v>
      </c>
      <c r="L18" s="155"/>
      <c r="M18" s="156"/>
      <c r="N18" s="24" t="s">
        <v>21</v>
      </c>
      <c r="O18" s="155"/>
      <c r="P18" s="156"/>
      <c r="Q18" s="24" t="s">
        <v>21</v>
      </c>
      <c r="R18" s="76" t="str">
        <f>IF(AND(I18="",L18="",O18=""),"",I18+L18+O18)</f>
        <v/>
      </c>
      <c r="S18" s="24" t="s">
        <v>21</v>
      </c>
      <c r="T18" s="157" t="str">
        <f>IF(R18="","",ROUNDUP($D$18*F18*R18/1000,0))</f>
        <v/>
      </c>
      <c r="U18" s="158"/>
      <c r="V18" s="158"/>
      <c r="W18" s="24" t="s">
        <v>52</v>
      </c>
      <c r="X18" s="167"/>
      <c r="Y18" s="167"/>
      <c r="Z18" s="167"/>
      <c r="AA18" s="167"/>
      <c r="AB18" s="167"/>
      <c r="AD18" s="30" t="s">
        <v>53</v>
      </c>
      <c r="AE18" s="84">
        <f>D18</f>
        <v>0</v>
      </c>
      <c r="AF18" s="85">
        <f>F21</f>
        <v>0</v>
      </c>
      <c r="AG18" s="86">
        <f>I21</f>
        <v>0</v>
      </c>
      <c r="AH18" s="86">
        <f>L21</f>
        <v>0</v>
      </c>
      <c r="AI18" s="86">
        <f>O21</f>
        <v>0</v>
      </c>
    </row>
    <row r="19" spans="1:45" ht="39.950000000000003" customHeight="1" x14ac:dyDescent="0.15">
      <c r="A19" s="28" t="s">
        <v>54</v>
      </c>
      <c r="B19" s="168" t="s">
        <v>55</v>
      </c>
      <c r="C19" s="169"/>
      <c r="D19" s="170"/>
      <c r="E19" s="171"/>
      <c r="F19" s="155"/>
      <c r="G19" s="156"/>
      <c r="H19" s="24" t="s">
        <v>51</v>
      </c>
      <c r="I19" s="155"/>
      <c r="J19" s="156"/>
      <c r="K19" s="24" t="s">
        <v>21</v>
      </c>
      <c r="L19" s="155"/>
      <c r="M19" s="156"/>
      <c r="N19" s="24" t="s">
        <v>21</v>
      </c>
      <c r="O19" s="155"/>
      <c r="P19" s="156"/>
      <c r="Q19" s="24" t="s">
        <v>21</v>
      </c>
      <c r="R19" s="76" t="str">
        <f t="shared" ref="R19:R25" si="0">IF(AND(I19="",L19="",O19=""),"",I19+L19+O19)</f>
        <v/>
      </c>
      <c r="S19" s="24" t="s">
        <v>21</v>
      </c>
      <c r="T19" s="157" t="str">
        <f>IF(R19="","",ROUNDUP($D$18*F19*R19/1000,0))</f>
        <v/>
      </c>
      <c r="U19" s="158"/>
      <c r="V19" s="158"/>
      <c r="W19" s="24" t="s">
        <v>52</v>
      </c>
      <c r="X19" s="167"/>
      <c r="Y19" s="167"/>
      <c r="Z19" s="167"/>
      <c r="AA19" s="167"/>
      <c r="AB19" s="167"/>
      <c r="AD19" s="30" t="s">
        <v>56</v>
      </c>
      <c r="AE19" s="68"/>
      <c r="AF19" s="69"/>
      <c r="AG19" s="70"/>
      <c r="AH19" s="70"/>
      <c r="AI19" s="70"/>
    </row>
    <row r="20" spans="1:45" ht="39.950000000000003" customHeight="1" x14ac:dyDescent="0.15">
      <c r="A20" s="31" t="s">
        <v>57</v>
      </c>
      <c r="B20" s="126" t="s">
        <v>58</v>
      </c>
      <c r="C20" s="104"/>
      <c r="D20" s="172"/>
      <c r="E20" s="173"/>
      <c r="F20" s="155"/>
      <c r="G20" s="156"/>
      <c r="H20" s="24" t="s">
        <v>51</v>
      </c>
      <c r="I20" s="155"/>
      <c r="J20" s="156"/>
      <c r="K20" s="24" t="s">
        <v>21</v>
      </c>
      <c r="L20" s="155"/>
      <c r="M20" s="156"/>
      <c r="N20" s="24" t="s">
        <v>21</v>
      </c>
      <c r="O20" s="155"/>
      <c r="P20" s="156"/>
      <c r="Q20" s="24" t="s">
        <v>21</v>
      </c>
      <c r="R20" s="76" t="str">
        <f>IF(AND(I20="",L20="",O20=""),"",I20+L20+O20)</f>
        <v/>
      </c>
      <c r="S20" s="24" t="s">
        <v>21</v>
      </c>
      <c r="T20" s="157" t="str">
        <f>IF(R20="","",ROUNDUP($D$18*F20*R20*0.7/1000,0))</f>
        <v/>
      </c>
      <c r="U20" s="158"/>
      <c r="V20" s="158"/>
      <c r="W20" s="24" t="s">
        <v>52</v>
      </c>
      <c r="X20" s="167"/>
      <c r="Y20" s="167"/>
      <c r="Z20" s="167"/>
      <c r="AA20" s="167"/>
      <c r="AB20" s="167"/>
      <c r="AD20" s="30" t="s">
        <v>59</v>
      </c>
      <c r="AE20" s="68"/>
      <c r="AF20" s="69"/>
      <c r="AG20" s="70"/>
      <c r="AH20" s="70"/>
      <c r="AI20" s="70"/>
      <c r="AO20" s="160" t="s">
        <v>60</v>
      </c>
      <c r="AP20" s="160"/>
      <c r="AQ20" s="160"/>
      <c r="AR20" s="160"/>
    </row>
    <row r="21" spans="1:45" ht="39.950000000000003" customHeight="1" x14ac:dyDescent="0.15">
      <c r="A21" s="166" t="s">
        <v>61</v>
      </c>
      <c r="B21" s="126" t="s">
        <v>62</v>
      </c>
      <c r="C21" s="104"/>
      <c r="D21" s="172"/>
      <c r="E21" s="173"/>
      <c r="F21" s="155"/>
      <c r="G21" s="156"/>
      <c r="H21" s="24" t="s">
        <v>51</v>
      </c>
      <c r="I21" s="155"/>
      <c r="J21" s="156"/>
      <c r="K21" s="24" t="s">
        <v>21</v>
      </c>
      <c r="L21" s="155"/>
      <c r="M21" s="156"/>
      <c r="N21" s="24" t="s">
        <v>21</v>
      </c>
      <c r="O21" s="155"/>
      <c r="P21" s="156"/>
      <c r="Q21" s="24" t="s">
        <v>21</v>
      </c>
      <c r="R21" s="76" t="str">
        <f t="shared" si="0"/>
        <v/>
      </c>
      <c r="S21" s="24" t="s">
        <v>21</v>
      </c>
      <c r="T21" s="157" t="str">
        <f>IF(R21="","",ROUNDUP($D$18*F21*R21/1000,0))</f>
        <v/>
      </c>
      <c r="U21" s="158"/>
      <c r="V21" s="158"/>
      <c r="W21" s="24" t="s">
        <v>52</v>
      </c>
      <c r="X21" s="176" t="s">
        <v>63</v>
      </c>
      <c r="Y21" s="176"/>
      <c r="Z21" s="176"/>
      <c r="AA21" s="176"/>
      <c r="AB21" s="176"/>
      <c r="AD21" s="30" t="s">
        <v>64</v>
      </c>
      <c r="AE21" s="68"/>
      <c r="AF21" s="69"/>
      <c r="AG21" s="70"/>
      <c r="AH21" s="70"/>
      <c r="AI21" s="70"/>
      <c r="AL21" s="177" t="s">
        <v>53</v>
      </c>
      <c r="AM21" s="32"/>
      <c r="AN21" s="32" t="s">
        <v>65</v>
      </c>
      <c r="AO21" s="27" t="s">
        <v>45</v>
      </c>
      <c r="AP21" s="27" t="s">
        <v>46</v>
      </c>
      <c r="AQ21" s="27" t="s">
        <v>47</v>
      </c>
      <c r="AR21" s="27" t="s">
        <v>41</v>
      </c>
    </row>
    <row r="22" spans="1:45" ht="39.950000000000003" customHeight="1" x14ac:dyDescent="0.15">
      <c r="A22" s="166"/>
      <c r="B22" s="126" t="s">
        <v>66</v>
      </c>
      <c r="C22" s="104"/>
      <c r="D22" s="172"/>
      <c r="E22" s="173"/>
      <c r="F22" s="155"/>
      <c r="G22" s="156"/>
      <c r="H22" s="24" t="s">
        <v>51</v>
      </c>
      <c r="I22" s="155"/>
      <c r="J22" s="156"/>
      <c r="K22" s="24" t="s">
        <v>21</v>
      </c>
      <c r="L22" s="155"/>
      <c r="M22" s="156"/>
      <c r="N22" s="24" t="s">
        <v>21</v>
      </c>
      <c r="O22" s="155"/>
      <c r="P22" s="156"/>
      <c r="Q22" s="24" t="s">
        <v>21</v>
      </c>
      <c r="R22" s="76" t="str">
        <f t="shared" si="0"/>
        <v/>
      </c>
      <c r="S22" s="24" t="s">
        <v>21</v>
      </c>
      <c r="T22" s="157" t="str">
        <f>IF(R22="","",ROUNDUP($D$18*F22*R22/1000,0))</f>
        <v/>
      </c>
      <c r="U22" s="158"/>
      <c r="V22" s="158"/>
      <c r="W22" s="24" t="s">
        <v>52</v>
      </c>
      <c r="X22" s="178" t="s">
        <v>67</v>
      </c>
      <c r="Y22" s="178"/>
      <c r="Z22" s="178"/>
      <c r="AA22" s="178"/>
      <c r="AB22" s="178"/>
      <c r="AD22" s="30" t="s">
        <v>68</v>
      </c>
      <c r="AE22" s="68"/>
      <c r="AF22" s="69"/>
      <c r="AG22" s="70"/>
      <c r="AH22" s="70"/>
      <c r="AI22" s="70"/>
      <c r="AL22" s="177"/>
      <c r="AM22" s="32" t="s">
        <v>69</v>
      </c>
      <c r="AN22" s="71"/>
      <c r="AO22" s="81">
        <f>ROUNDUP($AE$18*$AF$18*AG18/10000,2)</f>
        <v>0</v>
      </c>
      <c r="AP22" s="81">
        <f>ROUNDUP($AE$18*$AF$18*AH18/10000,2)</f>
        <v>0</v>
      </c>
      <c r="AQ22" s="81">
        <f>ROUNDUP($AE$18*$AF$18*AI18/10000,2)</f>
        <v>0</v>
      </c>
      <c r="AR22" s="179"/>
    </row>
    <row r="23" spans="1:45" ht="39.950000000000003" customHeight="1" x14ac:dyDescent="0.15">
      <c r="A23" s="166"/>
      <c r="B23" s="168" t="s">
        <v>70</v>
      </c>
      <c r="C23" s="169"/>
      <c r="D23" s="174"/>
      <c r="E23" s="175"/>
      <c r="F23" s="155"/>
      <c r="G23" s="156"/>
      <c r="H23" s="24" t="s">
        <v>51</v>
      </c>
      <c r="I23" s="155"/>
      <c r="J23" s="156"/>
      <c r="K23" s="24" t="s">
        <v>21</v>
      </c>
      <c r="L23" s="155"/>
      <c r="M23" s="156"/>
      <c r="N23" s="24" t="s">
        <v>21</v>
      </c>
      <c r="O23" s="155"/>
      <c r="P23" s="156"/>
      <c r="Q23" s="24" t="s">
        <v>21</v>
      </c>
      <c r="R23" s="76" t="str">
        <f t="shared" si="0"/>
        <v/>
      </c>
      <c r="S23" s="24" t="s">
        <v>21</v>
      </c>
      <c r="T23" s="157" t="str">
        <f>IF(R23="","",ROUNDUP($D$18*F23*R23/1000,0))</f>
        <v/>
      </c>
      <c r="U23" s="158"/>
      <c r="V23" s="158"/>
      <c r="W23" s="24" t="s">
        <v>52</v>
      </c>
      <c r="X23" s="33"/>
      <c r="Y23" s="34" t="s">
        <v>71</v>
      </c>
      <c r="Z23" s="35"/>
      <c r="AA23" s="181" t="s">
        <v>72</v>
      </c>
      <c r="AB23" s="182"/>
      <c r="AD23" s="30" t="s">
        <v>73</v>
      </c>
      <c r="AE23" s="68"/>
      <c r="AF23" s="69"/>
      <c r="AG23" s="70"/>
      <c r="AH23" s="70"/>
      <c r="AI23" s="70"/>
      <c r="AL23" s="177"/>
      <c r="AM23" s="27" t="s">
        <v>74</v>
      </c>
      <c r="AN23" s="183"/>
      <c r="AO23" s="71"/>
      <c r="AP23" s="71"/>
      <c r="AQ23" s="71"/>
      <c r="AR23" s="180"/>
    </row>
    <row r="24" spans="1:45" ht="39.950000000000003" hidden="1" customHeight="1" x14ac:dyDescent="0.15">
      <c r="A24" s="36"/>
      <c r="B24" s="37"/>
      <c r="C24" s="37"/>
      <c r="D24" s="38"/>
      <c r="E24" s="38"/>
      <c r="F24" s="39"/>
      <c r="G24" s="39"/>
      <c r="H24" s="24"/>
      <c r="I24" s="40"/>
      <c r="J24" s="39"/>
      <c r="K24" s="24"/>
      <c r="L24" s="40"/>
      <c r="M24" s="39"/>
      <c r="N24" s="24"/>
      <c r="O24" s="40"/>
      <c r="P24" s="39"/>
      <c r="Q24" s="24"/>
      <c r="R24" s="76"/>
      <c r="S24" s="24"/>
      <c r="T24" s="41"/>
      <c r="U24" s="42"/>
      <c r="V24" s="42"/>
      <c r="W24" s="24"/>
      <c r="X24" s="33"/>
      <c r="Y24" s="34"/>
      <c r="Z24" s="35"/>
      <c r="AA24" s="43"/>
      <c r="AB24" s="44"/>
      <c r="AD24" s="30"/>
      <c r="AE24" s="68"/>
      <c r="AF24" s="69"/>
      <c r="AG24" s="70"/>
      <c r="AH24" s="70"/>
      <c r="AI24" s="70"/>
      <c r="AL24" s="177"/>
      <c r="AM24" s="27"/>
      <c r="AN24" s="183"/>
      <c r="AO24" s="45">
        <f>IF(AO22-AN22+AO23&lt;0,ROUNDDOWN(AO22-AN22+AO23,2),ROUNDUP(AO22-AN22+AO23,0))</f>
        <v>0</v>
      </c>
      <c r="AP24" s="45">
        <f>IF(AND(AO24&lt;0,AO24+AP22+AP23&lt;0),ROUNDDOWN(AO24+AP22+AP23,2),IF(AND(AO24&gt;0,AP22+AP23&lt;0),ROUNDDOWN(AP22+AP23,2),IF(AND(AO24&lt;0,AO24+AP22+AP23&gt;0),ROUNDUP(AO24+AP22+AP23,2),ROUNDUP(AP22+AP23,2))))</f>
        <v>0</v>
      </c>
      <c r="AQ24" s="45">
        <f t="shared" ref="AQ24" si="1">IF(AND(AP24&lt;0,AP24+AQ22+AQ23&lt;0),ROUNDDOWN(AP24+AQ22+AQ23,2),IF(AND(AP24&gt;0,AQ22+AQ23&lt;0),ROUNDDOWN(AQ22+AQ23,2),IF(AND(AP24&lt;0,AP24+AQ22+AQ23&gt;0),ROUNDUP(AP24+AQ22+AQ23,2),ROUNDUP(AQ22+AQ23,2))))</f>
        <v>0</v>
      </c>
      <c r="AR24" s="46"/>
    </row>
    <row r="25" spans="1:45" ht="39.950000000000003" customHeight="1" x14ac:dyDescent="0.2">
      <c r="A25" s="126" t="s">
        <v>75</v>
      </c>
      <c r="B25" s="103"/>
      <c r="C25" s="103"/>
      <c r="D25" s="103"/>
      <c r="E25" s="103"/>
      <c r="F25" s="103"/>
      <c r="G25" s="103"/>
      <c r="H25" s="104"/>
      <c r="I25" s="188" t="str">
        <f>IF(AND(I18="",I19="",I20="",I21="",I22="",I23=""),"",I18+I19+I20+I21+I22+I23)</f>
        <v/>
      </c>
      <c r="J25" s="189"/>
      <c r="K25" s="24" t="s">
        <v>21</v>
      </c>
      <c r="L25" s="188" t="str">
        <f>IF(AND(L18="",L19="",L20="",L21="",L22="",L23=""),"",L18+L19+L20+L21+L22+L23)</f>
        <v/>
      </c>
      <c r="M25" s="189"/>
      <c r="N25" s="24" t="s">
        <v>21</v>
      </c>
      <c r="O25" s="188" t="str">
        <f>IF(AND(O18="",O19="",O20="",O21="",O22="",O23=""),"",O18+O19+O20+O21+O22+O23)</f>
        <v/>
      </c>
      <c r="P25" s="189"/>
      <c r="Q25" s="24" t="s">
        <v>21</v>
      </c>
      <c r="R25" s="76" t="str">
        <f t="shared" si="0"/>
        <v/>
      </c>
      <c r="S25" s="24" t="s">
        <v>21</v>
      </c>
      <c r="T25" s="190"/>
      <c r="U25" s="190"/>
      <c r="V25" s="190"/>
      <c r="W25" s="190"/>
      <c r="X25" s="191" t="s">
        <v>76</v>
      </c>
      <c r="Y25" s="192"/>
      <c r="Z25" s="192"/>
      <c r="AA25" s="184" t="s">
        <v>77</v>
      </c>
      <c r="AB25" s="185"/>
      <c r="AD25" s="30" t="s">
        <v>78</v>
      </c>
      <c r="AE25" s="68"/>
      <c r="AF25" s="69"/>
      <c r="AG25" s="70"/>
      <c r="AH25" s="70"/>
      <c r="AI25" s="70"/>
      <c r="AL25" s="177"/>
      <c r="AM25" s="47" t="s">
        <v>79</v>
      </c>
      <c r="AN25" s="183"/>
      <c r="AO25" s="82">
        <f>IF(AO24&lt;0,0,ROUNDUP(AO24,0))</f>
        <v>0</v>
      </c>
      <c r="AP25" s="82">
        <f t="shared" ref="AP25:AQ25" si="2">IF(AP24&lt;0,0,ROUNDUP(AP24,0))</f>
        <v>0</v>
      </c>
      <c r="AQ25" s="82">
        <f t="shared" si="2"/>
        <v>0</v>
      </c>
      <c r="AR25" s="82">
        <f>SUM(AO25:AQ25)</f>
        <v>0</v>
      </c>
    </row>
    <row r="26" spans="1:45" ht="9.9499999999999993" customHeight="1" x14ac:dyDescent="0.15">
      <c r="A26" s="1"/>
      <c r="B26" s="1"/>
      <c r="C26" s="1"/>
      <c r="D26" s="1"/>
      <c r="E26" s="1"/>
      <c r="F26" s="6"/>
      <c r="G26" s="6"/>
      <c r="H26" s="6"/>
      <c r="I26" s="1"/>
      <c r="J26" s="1"/>
      <c r="K26" s="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45" ht="18" customHeight="1" x14ac:dyDescent="0.15">
      <c r="A27" s="142" t="s">
        <v>80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</row>
    <row r="28" spans="1:45" ht="18" customHeight="1" x14ac:dyDescent="0.15">
      <c r="A28" s="142" t="s">
        <v>81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</row>
    <row r="29" spans="1:45" ht="18" customHeight="1" x14ac:dyDescent="0.15">
      <c r="A29" s="142" t="s">
        <v>82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</row>
    <row r="30" spans="1:45" ht="15" customHeight="1" x14ac:dyDescent="0.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</row>
    <row r="31" spans="1:45" ht="21.95" customHeight="1" x14ac:dyDescent="0.15">
      <c r="A31" s="186" t="s">
        <v>83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D31" s="12"/>
      <c r="AE31" s="12"/>
      <c r="AF31" s="12"/>
      <c r="AG31" s="187"/>
      <c r="AH31" s="187"/>
      <c r="AI31" s="187"/>
      <c r="AJ31" s="187"/>
      <c r="AK31" s="12"/>
      <c r="AL31" s="12"/>
      <c r="AM31" s="12"/>
      <c r="AN31" s="12"/>
      <c r="AO31" s="187"/>
      <c r="AP31" s="187"/>
      <c r="AQ31" s="187"/>
      <c r="AR31" s="187"/>
      <c r="AS31" s="12"/>
    </row>
    <row r="32" spans="1:45" ht="39.950000000000003" customHeight="1" x14ac:dyDescent="0.15">
      <c r="A32" s="48" t="s">
        <v>84</v>
      </c>
      <c r="B32" s="126" t="s">
        <v>29</v>
      </c>
      <c r="C32" s="103"/>
      <c r="D32" s="103"/>
      <c r="E32" s="104"/>
      <c r="F32" s="126" t="s">
        <v>85</v>
      </c>
      <c r="G32" s="103"/>
      <c r="H32" s="104"/>
      <c r="I32" s="164">
        <f>I17</f>
        <v>1</v>
      </c>
      <c r="J32" s="165"/>
      <c r="K32" s="11" t="s">
        <v>86</v>
      </c>
      <c r="L32" s="164">
        <f>L17</f>
        <v>2</v>
      </c>
      <c r="M32" s="165"/>
      <c r="N32" s="11" t="s">
        <v>86</v>
      </c>
      <c r="O32" s="164">
        <f>O17</f>
        <v>3</v>
      </c>
      <c r="P32" s="165"/>
      <c r="Q32" s="49" t="s">
        <v>86</v>
      </c>
      <c r="R32" s="50"/>
      <c r="S32" s="24" t="s">
        <v>41</v>
      </c>
      <c r="T32" s="193" t="s">
        <v>87</v>
      </c>
      <c r="U32" s="193"/>
      <c r="V32" s="193"/>
      <c r="W32" s="193"/>
      <c r="X32" s="193"/>
      <c r="Y32" s="193"/>
      <c r="Z32" s="193"/>
      <c r="AA32" s="193"/>
      <c r="AB32" s="193"/>
      <c r="AD32" s="177" t="s">
        <v>56</v>
      </c>
      <c r="AE32" s="32"/>
      <c r="AF32" s="32" t="s">
        <v>65</v>
      </c>
      <c r="AG32" s="27" t="s">
        <v>45</v>
      </c>
      <c r="AH32" s="27" t="s">
        <v>46</v>
      </c>
      <c r="AI32" s="27" t="s">
        <v>47</v>
      </c>
      <c r="AJ32" s="27" t="s">
        <v>41</v>
      </c>
      <c r="AL32" s="177" t="s">
        <v>59</v>
      </c>
      <c r="AM32" s="32"/>
      <c r="AN32" s="32" t="s">
        <v>65</v>
      </c>
      <c r="AO32" s="27" t="s">
        <v>45</v>
      </c>
      <c r="AP32" s="27" t="s">
        <v>46</v>
      </c>
      <c r="AQ32" s="27" t="s">
        <v>47</v>
      </c>
      <c r="AR32" s="27" t="s">
        <v>41</v>
      </c>
    </row>
    <row r="33" spans="1:44" ht="39.950000000000003" customHeight="1" x14ac:dyDescent="0.15">
      <c r="A33" s="195" t="s">
        <v>88</v>
      </c>
      <c r="B33" s="105" t="s">
        <v>89</v>
      </c>
      <c r="C33" s="106"/>
      <c r="D33" s="106"/>
      <c r="E33" s="125"/>
      <c r="F33" s="105" t="s">
        <v>90</v>
      </c>
      <c r="G33" s="106"/>
      <c r="H33" s="125"/>
      <c r="I33" s="155"/>
      <c r="J33" s="156"/>
      <c r="K33" s="24" t="s">
        <v>91</v>
      </c>
      <c r="L33" s="155"/>
      <c r="M33" s="156"/>
      <c r="N33" s="24" t="s">
        <v>91</v>
      </c>
      <c r="O33" s="155"/>
      <c r="P33" s="156"/>
      <c r="Q33" s="51" t="s">
        <v>91</v>
      </c>
      <c r="R33" s="77" t="str">
        <f>IF(AND(I33="",L33="",O33=""),"",I33+L33+O33)</f>
        <v/>
      </c>
      <c r="S33" s="24" t="s">
        <v>91</v>
      </c>
      <c r="T33" s="146"/>
      <c r="U33" s="200" t="s">
        <v>92</v>
      </c>
      <c r="V33" s="200"/>
      <c r="W33" s="200"/>
      <c r="X33" s="200"/>
      <c r="Y33" s="200"/>
      <c r="Z33" s="200"/>
      <c r="AA33" s="200"/>
      <c r="AB33" s="147"/>
      <c r="AD33" s="177"/>
      <c r="AE33" s="32" t="s">
        <v>69</v>
      </c>
      <c r="AF33" s="71"/>
      <c r="AG33" s="81">
        <f>ROUNDUP($AE$19*$AF$19*AG19/10000,2)</f>
        <v>0</v>
      </c>
      <c r="AH33" s="81">
        <f>ROUNDUP($AE$19*$AF$19*AH19/10000,2)</f>
        <v>0</v>
      </c>
      <c r="AI33" s="81">
        <f>ROUNDUP($AE$19*$AF$19*AI19/10000,2)</f>
        <v>0</v>
      </c>
      <c r="AJ33" s="179"/>
      <c r="AL33" s="177"/>
      <c r="AM33" s="32" t="s">
        <v>69</v>
      </c>
      <c r="AN33" s="72"/>
      <c r="AO33" s="78">
        <f>ROUNDUP($AE$20*$AF$20*AG20/1000,2)</f>
        <v>0</v>
      </c>
      <c r="AP33" s="78">
        <f>ROUNDUP($AE$20*$AF$20*AH20/1000,2)</f>
        <v>0</v>
      </c>
      <c r="AQ33" s="78">
        <f>ROUNDUP($AE$20*$AF$20*AI20/1000,2)</f>
        <v>0</v>
      </c>
      <c r="AR33" s="179"/>
    </row>
    <row r="34" spans="1:44" ht="39.950000000000003" customHeight="1" x14ac:dyDescent="0.15">
      <c r="A34" s="195"/>
      <c r="B34" s="105" t="s">
        <v>93</v>
      </c>
      <c r="C34" s="106"/>
      <c r="D34" s="106"/>
      <c r="E34" s="125"/>
      <c r="F34" s="105" t="s">
        <v>94</v>
      </c>
      <c r="G34" s="106"/>
      <c r="H34" s="125"/>
      <c r="I34" s="155"/>
      <c r="J34" s="156"/>
      <c r="K34" s="24" t="s">
        <v>91</v>
      </c>
      <c r="L34" s="155"/>
      <c r="M34" s="156"/>
      <c r="N34" s="24" t="s">
        <v>91</v>
      </c>
      <c r="O34" s="155"/>
      <c r="P34" s="156"/>
      <c r="Q34" s="51" t="s">
        <v>91</v>
      </c>
      <c r="R34" s="77" t="str">
        <f t="shared" ref="R34:R50" si="3">IF(AND(I34="",L34="",O34=""),"",I34+L34+O34)</f>
        <v/>
      </c>
      <c r="S34" s="24" t="s">
        <v>91</v>
      </c>
      <c r="T34" s="194"/>
      <c r="U34" s="201"/>
      <c r="V34" s="201"/>
      <c r="W34" s="201"/>
      <c r="X34" s="201"/>
      <c r="Y34" s="201"/>
      <c r="Z34" s="201"/>
      <c r="AA34" s="201"/>
      <c r="AB34" s="202"/>
      <c r="AD34" s="177"/>
      <c r="AE34" s="27" t="s">
        <v>74</v>
      </c>
      <c r="AF34" s="183"/>
      <c r="AG34" s="71"/>
      <c r="AH34" s="71"/>
      <c r="AI34" s="71"/>
      <c r="AJ34" s="180"/>
      <c r="AL34" s="177"/>
      <c r="AM34" s="27" t="s">
        <v>74</v>
      </c>
      <c r="AN34" s="183"/>
      <c r="AO34" s="72"/>
      <c r="AP34" s="72"/>
      <c r="AQ34" s="72"/>
      <c r="AR34" s="180"/>
    </row>
    <row r="35" spans="1:44" ht="39.950000000000003" hidden="1" customHeight="1" x14ac:dyDescent="0.15">
      <c r="A35" s="195"/>
      <c r="B35" s="52"/>
      <c r="C35" s="53"/>
      <c r="D35" s="53"/>
      <c r="E35" s="54"/>
      <c r="F35" s="52"/>
      <c r="G35" s="53"/>
      <c r="H35" s="54"/>
      <c r="I35" s="40"/>
      <c r="J35" s="39"/>
      <c r="K35" s="24"/>
      <c r="L35" s="40"/>
      <c r="M35" s="39"/>
      <c r="N35" s="24"/>
      <c r="O35" s="40"/>
      <c r="P35" s="39"/>
      <c r="Q35" s="51"/>
      <c r="R35" s="77"/>
      <c r="S35" s="24"/>
      <c r="T35" s="194"/>
      <c r="U35" s="55"/>
      <c r="V35" s="55"/>
      <c r="W35" s="55"/>
      <c r="X35" s="55"/>
      <c r="Y35" s="55"/>
      <c r="Z35" s="55"/>
      <c r="AA35" s="55"/>
      <c r="AB35" s="202"/>
      <c r="AD35" s="177"/>
      <c r="AE35" s="27"/>
      <c r="AF35" s="183"/>
      <c r="AG35" s="45">
        <f>IF(AG33-AF33+AG34&lt;0,ROUNDDOWN(AG33-AF33+AG34,2),ROUNDUP(AG33-AF33+AG34,0))</f>
        <v>0</v>
      </c>
      <c r="AH35" s="45">
        <f>IF(AND(AG35&lt;0,AG35+AH33+AH34&lt;0),ROUNDDOWN(AG35+AH33+AH34,2),IF(AND(AG35&gt;=0,AH33+AH34&lt;0),ROUNDDOWN(AH33+AH34,2),IF(AND(AG35&lt;0,AG35+AH33+AH34&gt;=0),ROUNDUP(AG35+AH33+AH34,2),ROUNDUP(AH33+AH34,2))))</f>
        <v>0</v>
      </c>
      <c r="AI35" s="45">
        <f t="shared" ref="AI35" si="4">IF(AND(AH35&lt;0,AH35+AI33+AI34&lt;0),ROUNDDOWN(AH35+AI33+AI34,2),IF(AND(AH35&gt;=0,AI33+AI34&lt;0),ROUNDDOWN(AI33+AI34,2),IF(AND(AH35&lt;0,AH35+AI33+AI34&gt;=0),ROUNDUP(AH35+AI33+AI34,2),ROUNDUP(AI33+AI34,2))))</f>
        <v>0</v>
      </c>
      <c r="AJ35" s="46"/>
      <c r="AL35" s="177"/>
      <c r="AM35" s="27"/>
      <c r="AN35" s="183"/>
      <c r="AO35" s="56">
        <f>IF(AO33-AN33+AO34&lt;0,ROUNDDOWN(AO33-AN33+AO34,2),ROUNDUP(AO33-AN33+AO34,0))</f>
        <v>0</v>
      </c>
      <c r="AP35" s="56">
        <f>IF(AND(AO35&lt;0,AO35+AP33+AP34&lt;0),ROUNDDOWN(AO35+AP33+AP34,2),IF(AND(AO35&gt;=0,AP33+AP34&lt;0),ROUNDDOWN(AP33+AP34,2),IF(AND(AO35&lt;0,AO35+AP33+AP34&gt;=0),ROUNDUP(AO35+AP33+AP34,2),ROUNDUP(AP33+AP34,2))))</f>
        <v>0</v>
      </c>
      <c r="AQ35" s="56">
        <f t="shared" ref="AQ35" si="5">IF(AND(AP35&lt;0,AP35+AQ33+AQ34&lt;0),ROUNDDOWN(AP35+AQ33+AQ34,2),IF(AND(AP35&gt;=0,AQ33+AQ34&lt;0),ROUNDDOWN(AQ33+AQ34,2),IF(AND(AP35&lt;0,AP35+AQ33+AQ34&gt;=0),ROUNDUP(AP35+AQ33+AQ34,2),ROUNDUP(AQ33+AQ34,2))))</f>
        <v>0</v>
      </c>
      <c r="AR35" s="46"/>
    </row>
    <row r="36" spans="1:44" ht="39.950000000000003" customHeight="1" x14ac:dyDescent="0.2">
      <c r="A36" s="195"/>
      <c r="B36" s="196" t="s">
        <v>95</v>
      </c>
      <c r="C36" s="197"/>
      <c r="D36" s="197"/>
      <c r="E36" s="198"/>
      <c r="F36" s="196" t="s">
        <v>96</v>
      </c>
      <c r="G36" s="197"/>
      <c r="H36" s="198"/>
      <c r="I36" s="155"/>
      <c r="J36" s="156"/>
      <c r="K36" s="51" t="s">
        <v>91</v>
      </c>
      <c r="L36" s="155"/>
      <c r="M36" s="156"/>
      <c r="N36" s="51" t="s">
        <v>91</v>
      </c>
      <c r="O36" s="155"/>
      <c r="P36" s="156"/>
      <c r="Q36" s="51" t="s">
        <v>91</v>
      </c>
      <c r="R36" s="77" t="str">
        <f t="shared" si="3"/>
        <v/>
      </c>
      <c r="S36" s="51" t="s">
        <v>91</v>
      </c>
      <c r="T36" s="148"/>
      <c r="U36" s="199" t="s">
        <v>97</v>
      </c>
      <c r="V36" s="199"/>
      <c r="W36" s="199"/>
      <c r="X36" s="199"/>
      <c r="Y36" s="199"/>
      <c r="Z36" s="199"/>
      <c r="AA36" s="199"/>
      <c r="AB36" s="149"/>
      <c r="AD36" s="177"/>
      <c r="AE36" s="47" t="s">
        <v>79</v>
      </c>
      <c r="AF36" s="183"/>
      <c r="AG36" s="82">
        <f>IF(AG35&lt;0,0,ROUNDUP(AG35,0))</f>
        <v>0</v>
      </c>
      <c r="AH36" s="82">
        <f t="shared" ref="AH36:AI36" si="6">IF(AH35&lt;0,0,ROUNDUP(AH35,0))</f>
        <v>0</v>
      </c>
      <c r="AI36" s="82">
        <f t="shared" si="6"/>
        <v>0</v>
      </c>
      <c r="AJ36" s="82">
        <f>SUM(AG36:AI36)</f>
        <v>0</v>
      </c>
      <c r="AL36" s="177"/>
      <c r="AM36" s="47" t="s">
        <v>79</v>
      </c>
      <c r="AN36" s="183"/>
      <c r="AO36" s="83">
        <f>IF(AO35&lt;0,0,ROUNDUP(AO35,0))</f>
        <v>0</v>
      </c>
      <c r="AP36" s="83">
        <f t="shared" ref="AP36:AQ36" si="7">IF(AP35&lt;0,0,ROUNDUP(AP35,0))</f>
        <v>0</v>
      </c>
      <c r="AQ36" s="83">
        <f t="shared" si="7"/>
        <v>0</v>
      </c>
      <c r="AR36" s="83">
        <f>SUM(AO36:AQ36)</f>
        <v>0</v>
      </c>
    </row>
    <row r="37" spans="1:44" ht="39.950000000000003" customHeight="1" x14ac:dyDescent="0.15">
      <c r="A37" s="204" t="s">
        <v>98</v>
      </c>
      <c r="B37" s="105" t="s">
        <v>99</v>
      </c>
      <c r="C37" s="106"/>
      <c r="D37" s="106"/>
      <c r="E37" s="125"/>
      <c r="F37" s="105" t="s">
        <v>90</v>
      </c>
      <c r="G37" s="106"/>
      <c r="H37" s="125"/>
      <c r="I37" s="155"/>
      <c r="J37" s="156"/>
      <c r="K37" s="51" t="s">
        <v>91</v>
      </c>
      <c r="L37" s="155"/>
      <c r="M37" s="156"/>
      <c r="N37" s="51" t="s">
        <v>91</v>
      </c>
      <c r="O37" s="155"/>
      <c r="P37" s="156"/>
      <c r="Q37" s="51" t="s">
        <v>91</v>
      </c>
      <c r="R37" s="77" t="str">
        <f t="shared" si="3"/>
        <v/>
      </c>
      <c r="S37" s="51" t="s">
        <v>91</v>
      </c>
      <c r="T37" s="57"/>
      <c r="U37" s="203" t="s">
        <v>100</v>
      </c>
      <c r="V37" s="203"/>
      <c r="W37" s="203"/>
      <c r="X37" s="203"/>
      <c r="Y37" s="203"/>
      <c r="Z37" s="203"/>
      <c r="AA37" s="203"/>
      <c r="AB37" s="58"/>
    </row>
    <row r="38" spans="1:44" ht="39.950000000000003" customHeight="1" x14ac:dyDescent="0.15">
      <c r="A38" s="204"/>
      <c r="B38" s="105" t="s">
        <v>101</v>
      </c>
      <c r="C38" s="106"/>
      <c r="D38" s="106"/>
      <c r="E38" s="125"/>
      <c r="F38" s="105" t="s">
        <v>102</v>
      </c>
      <c r="G38" s="106"/>
      <c r="H38" s="125"/>
      <c r="I38" s="155"/>
      <c r="J38" s="156"/>
      <c r="K38" s="51" t="s">
        <v>103</v>
      </c>
      <c r="L38" s="155"/>
      <c r="M38" s="156"/>
      <c r="N38" s="51" t="s">
        <v>103</v>
      </c>
      <c r="O38" s="155"/>
      <c r="P38" s="156"/>
      <c r="Q38" s="51" t="s">
        <v>103</v>
      </c>
      <c r="R38" s="77" t="str">
        <f t="shared" si="3"/>
        <v/>
      </c>
      <c r="S38" s="51" t="s">
        <v>103</v>
      </c>
      <c r="T38" s="59"/>
      <c r="U38" s="200" t="s">
        <v>104</v>
      </c>
      <c r="V38" s="200"/>
      <c r="W38" s="200"/>
      <c r="X38" s="200"/>
      <c r="Y38" s="200"/>
      <c r="Z38" s="200"/>
      <c r="AA38" s="200"/>
      <c r="AB38" s="60"/>
      <c r="AD38" s="177" t="s">
        <v>64</v>
      </c>
      <c r="AE38" s="32"/>
      <c r="AF38" s="32" t="s">
        <v>65</v>
      </c>
      <c r="AG38" s="27" t="s">
        <v>45</v>
      </c>
      <c r="AH38" s="27" t="s">
        <v>46</v>
      </c>
      <c r="AI38" s="27" t="s">
        <v>47</v>
      </c>
      <c r="AJ38" s="27" t="s">
        <v>41</v>
      </c>
      <c r="AL38" s="177" t="s">
        <v>68</v>
      </c>
      <c r="AM38" s="32"/>
      <c r="AN38" s="32" t="s">
        <v>65</v>
      </c>
      <c r="AO38" s="27" t="s">
        <v>45</v>
      </c>
      <c r="AP38" s="27" t="s">
        <v>46</v>
      </c>
      <c r="AQ38" s="27" t="s">
        <v>47</v>
      </c>
      <c r="AR38" s="27" t="s">
        <v>41</v>
      </c>
    </row>
    <row r="39" spans="1:44" ht="39.950000000000003" customHeight="1" x14ac:dyDescent="0.2">
      <c r="A39" s="204"/>
      <c r="B39" s="196" t="s">
        <v>105</v>
      </c>
      <c r="C39" s="197"/>
      <c r="D39" s="197"/>
      <c r="E39" s="198"/>
      <c r="F39" s="196" t="s">
        <v>106</v>
      </c>
      <c r="G39" s="197"/>
      <c r="H39" s="198"/>
      <c r="I39" s="155"/>
      <c r="J39" s="156"/>
      <c r="K39" s="51" t="s">
        <v>107</v>
      </c>
      <c r="L39" s="155"/>
      <c r="M39" s="156"/>
      <c r="N39" s="51" t="s">
        <v>107</v>
      </c>
      <c r="O39" s="155"/>
      <c r="P39" s="156"/>
      <c r="Q39" s="51" t="s">
        <v>103</v>
      </c>
      <c r="R39" s="77" t="str">
        <f t="shared" si="3"/>
        <v/>
      </c>
      <c r="S39" s="51" t="s">
        <v>107</v>
      </c>
      <c r="T39" s="61"/>
      <c r="U39" s="199" t="s">
        <v>108</v>
      </c>
      <c r="V39" s="199"/>
      <c r="W39" s="199"/>
      <c r="X39" s="199"/>
      <c r="Y39" s="199"/>
      <c r="Z39" s="199"/>
      <c r="AA39" s="199"/>
      <c r="AB39" s="62"/>
      <c r="AD39" s="177"/>
      <c r="AE39" s="32" t="s">
        <v>69</v>
      </c>
      <c r="AF39" s="73"/>
      <c r="AG39" s="78">
        <f>ROUNDUP($AE$21*$AF$21*AG21/1000,2)</f>
        <v>0</v>
      </c>
      <c r="AH39" s="78">
        <f>ROUNDUP($AE$21*$AF$21*AH21/1000,2)</f>
        <v>0</v>
      </c>
      <c r="AI39" s="78">
        <f>ROUNDUP($AE$21*$AF$21*AI21/1000,2)</f>
        <v>0</v>
      </c>
      <c r="AJ39" s="179"/>
      <c r="AL39" s="177"/>
      <c r="AM39" s="32" t="s">
        <v>69</v>
      </c>
      <c r="AN39" s="72"/>
      <c r="AO39" s="78">
        <f>ROUNDUP($AE$22*$AF$22*AG22/1000,2)</f>
        <v>0</v>
      </c>
      <c r="AP39" s="78">
        <f>ROUNDUP($AE$22*$AF$22*AH22/1000,2)</f>
        <v>0</v>
      </c>
      <c r="AQ39" s="78">
        <f>ROUNDUP($AE$22*$AF$22*AI22/1000,2)</f>
        <v>0</v>
      </c>
      <c r="AR39" s="179"/>
    </row>
    <row r="40" spans="1:44" ht="39.950000000000003" customHeight="1" x14ac:dyDescent="0.15">
      <c r="A40" s="204" t="s">
        <v>109</v>
      </c>
      <c r="B40" s="105" t="s">
        <v>110</v>
      </c>
      <c r="C40" s="106"/>
      <c r="D40" s="106"/>
      <c r="E40" s="125"/>
      <c r="F40" s="105" t="s">
        <v>111</v>
      </c>
      <c r="G40" s="106"/>
      <c r="H40" s="125"/>
      <c r="I40" s="155"/>
      <c r="J40" s="156"/>
      <c r="K40" s="51" t="s">
        <v>112</v>
      </c>
      <c r="L40" s="155"/>
      <c r="M40" s="156"/>
      <c r="N40" s="51" t="s">
        <v>112</v>
      </c>
      <c r="O40" s="155"/>
      <c r="P40" s="156"/>
      <c r="Q40" s="51" t="s">
        <v>112</v>
      </c>
      <c r="R40" s="77" t="str">
        <f t="shared" si="3"/>
        <v/>
      </c>
      <c r="S40" s="51" t="s">
        <v>112</v>
      </c>
      <c r="T40" s="193"/>
      <c r="U40" s="193"/>
      <c r="V40" s="193"/>
      <c r="W40" s="193"/>
      <c r="X40" s="193"/>
      <c r="Y40" s="193"/>
      <c r="Z40" s="193"/>
      <c r="AA40" s="193"/>
      <c r="AB40" s="193"/>
      <c r="AD40" s="177"/>
      <c r="AE40" s="27" t="s">
        <v>74</v>
      </c>
      <c r="AF40" s="183"/>
      <c r="AG40" s="74"/>
      <c r="AH40" s="74"/>
      <c r="AI40" s="74"/>
      <c r="AJ40" s="180"/>
      <c r="AL40" s="177"/>
      <c r="AM40" s="27" t="s">
        <v>74</v>
      </c>
      <c r="AN40" s="205"/>
      <c r="AO40" s="72"/>
      <c r="AP40" s="72"/>
      <c r="AQ40" s="72"/>
      <c r="AR40" s="180"/>
    </row>
    <row r="41" spans="1:44" ht="39.950000000000003" hidden="1" customHeight="1" x14ac:dyDescent="0.15">
      <c r="A41" s="204"/>
      <c r="B41" s="52"/>
      <c r="C41" s="53"/>
      <c r="D41" s="53"/>
      <c r="E41" s="54"/>
      <c r="F41" s="52"/>
      <c r="G41" s="53"/>
      <c r="H41" s="54"/>
      <c r="I41" s="40"/>
      <c r="J41" s="39"/>
      <c r="K41" s="51"/>
      <c r="L41" s="40"/>
      <c r="M41" s="39"/>
      <c r="N41" s="51"/>
      <c r="O41" s="40"/>
      <c r="P41" s="39"/>
      <c r="Q41" s="51"/>
      <c r="R41" s="77"/>
      <c r="S41" s="51"/>
      <c r="T41" s="193"/>
      <c r="U41" s="193"/>
      <c r="V41" s="193"/>
      <c r="W41" s="193"/>
      <c r="X41" s="193"/>
      <c r="Y41" s="193"/>
      <c r="Z41" s="193"/>
      <c r="AA41" s="193"/>
      <c r="AB41" s="193"/>
      <c r="AD41" s="177"/>
      <c r="AE41" s="27"/>
      <c r="AF41" s="183"/>
      <c r="AG41" s="63">
        <f>IF(AG39-AF39+AG40&lt;0,ROUNDDOWN(AG39-AF39+AG40,2),ROUNDUP(AG39-AF39+AG40,0))</f>
        <v>0</v>
      </c>
      <c r="AH41" s="63">
        <f>IF(AND(AG41&lt;0,AG41+AH39+AH40&lt;0),ROUNDDOWN(AG41+AH39+AH40,2),IF(AND(AG41&gt;=0,AH39+AH40&lt;0),ROUNDDOWN(AH39+AH40,2),IF(AND(AG41&lt;0,AG41+AH39+AH40&gt;=0),ROUNDUP(AG41+AH39+AH40,2),ROUNDUP(AH39+AH40,2))))</f>
        <v>0</v>
      </c>
      <c r="AI41" s="63">
        <f t="shared" ref="AI41" si="8">IF(AND(AH41&lt;0,AH41+AI39+AI40&lt;0),ROUNDDOWN(AH41+AI39+AI40,2),IF(AND(AH41&gt;=0,AI39+AI40&lt;0),ROUNDDOWN(AI39+AI40,2),IF(AND(AH41&lt;0,AH41+AI39+AI40&gt;=0),ROUNDUP(AH41+AI39+AI40,2),ROUNDUP(AI39+AI40,2))))</f>
        <v>0</v>
      </c>
      <c r="AJ41" s="46"/>
      <c r="AL41" s="177"/>
      <c r="AM41" s="27"/>
      <c r="AN41" s="205"/>
      <c r="AO41" s="56">
        <f>IF(AO39-AN39+AO40&lt;0,ROUNDDOWN(AO39-AN39+AO40,2),ROUNDUP(AO39-AN39+AO40,0))</f>
        <v>0</v>
      </c>
      <c r="AP41" s="56">
        <f>IF(AND(AO41&lt;0,AO41+AP39+AP40&lt;0),ROUNDDOWN(AO41+AP39+AP40,2),IF(AND(AO41&gt;=0,AP39+AP40&lt;0),ROUNDDOWN(AP39+AP40,2),IF(AND(AO41&lt;0,AO41+AP39+AP40&gt;=0),ROUNDUP(AO41+AP39+AP40,2),ROUNDUP(AP39+AP40,2))))</f>
        <v>0</v>
      </c>
      <c r="AQ41" s="56">
        <f t="shared" ref="AQ41" si="9">IF(AND(AP41&lt;0,AP41+AQ39+AQ40&lt;0),ROUNDDOWN(AP41+AQ39+AQ40,2),IF(AND(AP41&gt;=0,AQ39+AQ40&lt;0),ROUNDDOWN(AQ39+AQ40,2),IF(AND(AP41&lt;0,AP41+AQ39+AQ40&gt;=0),ROUNDUP(AP41+AQ39+AQ40,2),ROUNDUP(AQ39+AQ40,2))))</f>
        <v>0</v>
      </c>
      <c r="AR41" s="46"/>
    </row>
    <row r="42" spans="1:44" ht="39.950000000000003" customHeight="1" x14ac:dyDescent="0.15">
      <c r="A42" s="204"/>
      <c r="B42" s="105" t="s">
        <v>113</v>
      </c>
      <c r="C42" s="106"/>
      <c r="D42" s="106"/>
      <c r="E42" s="125"/>
      <c r="F42" s="105" t="s">
        <v>114</v>
      </c>
      <c r="G42" s="106"/>
      <c r="H42" s="125"/>
      <c r="I42" s="155"/>
      <c r="J42" s="156"/>
      <c r="K42" s="51" t="s">
        <v>112</v>
      </c>
      <c r="L42" s="155"/>
      <c r="M42" s="156"/>
      <c r="N42" s="51" t="s">
        <v>112</v>
      </c>
      <c r="O42" s="155"/>
      <c r="P42" s="156"/>
      <c r="Q42" s="51" t="s">
        <v>112</v>
      </c>
      <c r="R42" s="77" t="str">
        <f t="shared" si="3"/>
        <v/>
      </c>
      <c r="S42" s="51" t="s">
        <v>112</v>
      </c>
      <c r="T42" s="193"/>
      <c r="U42" s="193"/>
      <c r="V42" s="193"/>
      <c r="W42" s="193"/>
      <c r="X42" s="193"/>
      <c r="Y42" s="193"/>
      <c r="Z42" s="193"/>
      <c r="AA42" s="193"/>
      <c r="AB42" s="193"/>
      <c r="AD42" s="177"/>
      <c r="AE42" s="47" t="s">
        <v>79</v>
      </c>
      <c r="AF42" s="183"/>
      <c r="AG42" s="80">
        <f>IF(AG41&lt;0,0,ROUNDUP(AG41,0))</f>
        <v>0</v>
      </c>
      <c r="AH42" s="80">
        <f t="shared" ref="AH42:AI42" si="10">IF(AH41&lt;0,0,ROUNDUP(AH41,0))</f>
        <v>0</v>
      </c>
      <c r="AI42" s="80">
        <f t="shared" si="10"/>
        <v>0</v>
      </c>
      <c r="AJ42" s="80">
        <f>SUM(AG42:AI42)</f>
        <v>0</v>
      </c>
      <c r="AL42" s="177"/>
      <c r="AM42" s="47" t="s">
        <v>79</v>
      </c>
      <c r="AN42" s="205"/>
      <c r="AO42" s="79">
        <f>IF(AO41&lt;0,0,ROUNDUP(AO41,0))</f>
        <v>0</v>
      </c>
      <c r="AP42" s="79">
        <f t="shared" ref="AP42:AQ42" si="11">IF(AP41&lt;0,0,ROUNDUP(AP41,0))</f>
        <v>0</v>
      </c>
      <c r="AQ42" s="79">
        <f t="shared" si="11"/>
        <v>0</v>
      </c>
      <c r="AR42" s="79">
        <f>SUM(AO42:AQ42)</f>
        <v>0</v>
      </c>
    </row>
    <row r="43" spans="1:44" ht="39.950000000000003" customHeight="1" x14ac:dyDescent="0.15">
      <c r="A43" s="64" t="s">
        <v>115</v>
      </c>
      <c r="B43" s="105" t="s">
        <v>64</v>
      </c>
      <c r="C43" s="106"/>
      <c r="D43" s="106"/>
      <c r="E43" s="125"/>
      <c r="F43" s="105" t="s">
        <v>116</v>
      </c>
      <c r="G43" s="106"/>
      <c r="H43" s="125"/>
      <c r="I43" s="155"/>
      <c r="J43" s="156"/>
      <c r="K43" s="51" t="s">
        <v>112</v>
      </c>
      <c r="L43" s="155"/>
      <c r="M43" s="156"/>
      <c r="N43" s="51" t="s">
        <v>112</v>
      </c>
      <c r="O43" s="155"/>
      <c r="P43" s="156"/>
      <c r="Q43" s="51" t="s">
        <v>112</v>
      </c>
      <c r="R43" s="77" t="str">
        <f t="shared" si="3"/>
        <v/>
      </c>
      <c r="S43" s="51" t="s">
        <v>112</v>
      </c>
      <c r="T43" s="193"/>
      <c r="U43" s="193"/>
      <c r="V43" s="193"/>
      <c r="W43" s="193"/>
      <c r="X43" s="193"/>
      <c r="Y43" s="193"/>
      <c r="Z43" s="193"/>
      <c r="AA43" s="193"/>
      <c r="AB43" s="193"/>
    </row>
    <row r="44" spans="1:44" ht="39.950000000000003" customHeight="1" x14ac:dyDescent="0.15">
      <c r="A44" s="206" t="s">
        <v>117</v>
      </c>
      <c r="B44" s="204" t="s">
        <v>118</v>
      </c>
      <c r="C44" s="145" t="s">
        <v>119</v>
      </c>
      <c r="D44" s="145"/>
      <c r="E44" s="145"/>
      <c r="F44" s="106" t="s">
        <v>116</v>
      </c>
      <c r="G44" s="106"/>
      <c r="H44" s="125"/>
      <c r="I44" s="155"/>
      <c r="J44" s="156"/>
      <c r="K44" s="51" t="s">
        <v>120</v>
      </c>
      <c r="L44" s="155"/>
      <c r="M44" s="156"/>
      <c r="N44" s="51" t="s">
        <v>120</v>
      </c>
      <c r="O44" s="155"/>
      <c r="P44" s="156"/>
      <c r="Q44" s="51" t="s">
        <v>120</v>
      </c>
      <c r="R44" s="77" t="str">
        <f t="shared" si="3"/>
        <v/>
      </c>
      <c r="S44" s="51" t="s">
        <v>120</v>
      </c>
      <c r="T44" s="146"/>
      <c r="U44" s="200" t="s">
        <v>121</v>
      </c>
      <c r="V44" s="200"/>
      <c r="W44" s="200"/>
      <c r="X44" s="200"/>
      <c r="Y44" s="200"/>
      <c r="Z44" s="200"/>
      <c r="AA44" s="200"/>
      <c r="AB44" s="147"/>
      <c r="AD44" s="177" t="s">
        <v>73</v>
      </c>
      <c r="AE44" s="32"/>
      <c r="AF44" s="32" t="s">
        <v>65</v>
      </c>
      <c r="AG44" s="27" t="s">
        <v>45</v>
      </c>
      <c r="AH44" s="27" t="s">
        <v>46</v>
      </c>
      <c r="AI44" s="27" t="s">
        <v>47</v>
      </c>
      <c r="AJ44" s="27" t="s">
        <v>41</v>
      </c>
      <c r="AL44" s="177" t="s">
        <v>78</v>
      </c>
      <c r="AM44" s="32"/>
      <c r="AN44" s="32" t="s">
        <v>65</v>
      </c>
      <c r="AO44" s="27" t="s">
        <v>45</v>
      </c>
      <c r="AP44" s="27" t="s">
        <v>46</v>
      </c>
      <c r="AQ44" s="27" t="s">
        <v>47</v>
      </c>
      <c r="AR44" s="27" t="s">
        <v>41</v>
      </c>
    </row>
    <row r="45" spans="1:44" ht="39.950000000000003" customHeight="1" x14ac:dyDescent="0.15">
      <c r="A45" s="206"/>
      <c r="B45" s="204"/>
      <c r="C45" s="145" t="s">
        <v>122</v>
      </c>
      <c r="D45" s="145"/>
      <c r="E45" s="145"/>
      <c r="F45" s="106" t="s">
        <v>106</v>
      </c>
      <c r="G45" s="106"/>
      <c r="H45" s="125"/>
      <c r="I45" s="155"/>
      <c r="J45" s="156"/>
      <c r="K45" s="51" t="s">
        <v>120</v>
      </c>
      <c r="L45" s="155"/>
      <c r="M45" s="156"/>
      <c r="N45" s="51" t="s">
        <v>120</v>
      </c>
      <c r="O45" s="155"/>
      <c r="P45" s="156"/>
      <c r="Q45" s="51" t="s">
        <v>120</v>
      </c>
      <c r="R45" s="77" t="str">
        <f t="shared" si="3"/>
        <v/>
      </c>
      <c r="S45" s="51" t="s">
        <v>107</v>
      </c>
      <c r="T45" s="194"/>
      <c r="U45" s="201"/>
      <c r="V45" s="201"/>
      <c r="W45" s="201"/>
      <c r="X45" s="201"/>
      <c r="Y45" s="201"/>
      <c r="Z45" s="201"/>
      <c r="AA45" s="201"/>
      <c r="AB45" s="202"/>
      <c r="AD45" s="177"/>
      <c r="AE45" s="32" t="s">
        <v>69</v>
      </c>
      <c r="AF45" s="72"/>
      <c r="AG45" s="78">
        <f>ROUNDUP($AE$23*$AF$23*AG23/1000,2)</f>
        <v>0</v>
      </c>
      <c r="AH45" s="78">
        <f>ROUNDUP($AE$23*$AF$23*AH23/1000,2)</f>
        <v>0</v>
      </c>
      <c r="AI45" s="78">
        <f>ROUNDUP($AE$23*$AF$23*AI23/1000,2)</f>
        <v>0</v>
      </c>
      <c r="AJ45" s="179"/>
      <c r="AL45" s="177"/>
      <c r="AM45" s="32" t="s">
        <v>69</v>
      </c>
      <c r="AN45" s="72"/>
      <c r="AO45" s="78">
        <f>ROUNDUP($AE$25*$AF$25*AG25/1000,2)</f>
        <v>0</v>
      </c>
      <c r="AP45" s="78">
        <f>ROUNDUP($AE$25*$AF$25*AH25/1000,2)</f>
        <v>0</v>
      </c>
      <c r="AQ45" s="78">
        <f>ROUNDUP($AE$25*$AF$25*AI25/1000,2)</f>
        <v>0</v>
      </c>
      <c r="AR45" s="179"/>
    </row>
    <row r="46" spans="1:44" ht="39.950000000000003" customHeight="1" x14ac:dyDescent="0.15">
      <c r="A46" s="206"/>
      <c r="B46" s="204"/>
      <c r="C46" s="145" t="s">
        <v>123</v>
      </c>
      <c r="D46" s="145"/>
      <c r="E46" s="145"/>
      <c r="F46" s="106" t="s">
        <v>106</v>
      </c>
      <c r="G46" s="106"/>
      <c r="H46" s="125"/>
      <c r="I46" s="155"/>
      <c r="J46" s="156"/>
      <c r="K46" s="51" t="s">
        <v>107</v>
      </c>
      <c r="L46" s="155"/>
      <c r="M46" s="156"/>
      <c r="N46" s="51" t="s">
        <v>120</v>
      </c>
      <c r="O46" s="155"/>
      <c r="P46" s="156"/>
      <c r="Q46" s="51" t="s">
        <v>107</v>
      </c>
      <c r="R46" s="77" t="str">
        <f t="shared" si="3"/>
        <v/>
      </c>
      <c r="S46" s="51" t="s">
        <v>120</v>
      </c>
      <c r="T46" s="148"/>
      <c r="U46" s="207"/>
      <c r="V46" s="207"/>
      <c r="W46" s="207"/>
      <c r="X46" s="207"/>
      <c r="Y46" s="207"/>
      <c r="Z46" s="207"/>
      <c r="AA46" s="207"/>
      <c r="AB46" s="149"/>
      <c r="AD46" s="177"/>
      <c r="AE46" s="27" t="s">
        <v>74</v>
      </c>
      <c r="AF46" s="205"/>
      <c r="AG46" s="72"/>
      <c r="AH46" s="72"/>
      <c r="AI46" s="72"/>
      <c r="AJ46" s="180"/>
      <c r="AL46" s="177"/>
      <c r="AM46" s="27" t="s">
        <v>74</v>
      </c>
      <c r="AN46" s="205"/>
      <c r="AO46" s="72"/>
      <c r="AP46" s="72"/>
      <c r="AQ46" s="72"/>
      <c r="AR46" s="180"/>
    </row>
    <row r="47" spans="1:44" ht="39.950000000000003" hidden="1" customHeight="1" x14ac:dyDescent="0.15">
      <c r="A47" s="206"/>
      <c r="B47" s="65"/>
      <c r="C47" s="48"/>
      <c r="D47" s="48"/>
      <c r="E47" s="48"/>
      <c r="F47" s="53"/>
      <c r="G47" s="53"/>
      <c r="H47" s="54"/>
      <c r="I47" s="40"/>
      <c r="J47" s="39"/>
      <c r="K47" s="51"/>
      <c r="L47" s="40"/>
      <c r="M47" s="39"/>
      <c r="N47" s="51"/>
      <c r="O47" s="40"/>
      <c r="P47" s="39"/>
      <c r="Q47" s="51"/>
      <c r="R47" s="77"/>
      <c r="S47" s="51"/>
      <c r="T47" s="66"/>
      <c r="U47" s="55"/>
      <c r="V47" s="55"/>
      <c r="W47" s="55"/>
      <c r="X47" s="55"/>
      <c r="Y47" s="55"/>
      <c r="Z47" s="55"/>
      <c r="AA47" s="55"/>
      <c r="AB47" s="67"/>
      <c r="AD47" s="177"/>
      <c r="AE47" s="27"/>
      <c r="AF47" s="205"/>
      <c r="AG47" s="56">
        <f>IF(AG45-AF45+AG46&lt;0,ROUNDDOWN(AG45-AF45+AG46,2),ROUNDUP(AG45-AF45+AG46,0))</f>
        <v>0</v>
      </c>
      <c r="AH47" s="56">
        <f>IF(AND(AG47&lt;0,AG47+AH45+AH46&lt;0),ROUNDDOWN(AG47+AH45+AH46,2),IF(AND(AG47&gt;=0,AH45+AH46&lt;0),ROUNDDOWN(AH45+AH46,2),IF(AND(AG47&lt;0,AG47+AH45+AH46&gt;=0),ROUNDUP(AG47+AH45+AH46,2),ROUNDUP(AH45+AH46,2))))</f>
        <v>0</v>
      </c>
      <c r="AI47" s="56">
        <f t="shared" ref="AI47" si="12">IF(AND(AH47&lt;0,AH47+AI45+AI46&lt;0),ROUNDDOWN(AH47+AI45+AI46,2),IF(AND(AH47&gt;=0,AI45+AI46&lt;0),ROUNDDOWN(AI45+AI46,2),IF(AND(AH47&lt;0,AH47+AI45+AI46&gt;=0),ROUNDUP(AH47+AI45+AI46,2),ROUNDUP(AI45+AI46,2))))</f>
        <v>0</v>
      </c>
      <c r="AJ47" s="46"/>
      <c r="AL47" s="177"/>
      <c r="AM47" s="27"/>
      <c r="AN47" s="205"/>
      <c r="AO47" s="56">
        <f>IF(AO45-AN45+AO46&lt;0,ROUNDDOWN(AO45-AN45+AO46,2),ROUNDUP(AO45-AN45+AO46,0))</f>
        <v>0</v>
      </c>
      <c r="AP47" s="56">
        <f>IF(AND(AO47&lt;0,AO47+AP45+AP46&lt;0),ROUNDDOWN(AO47+AP45+AP46,2),IF(AND(AO47&gt;=0,AP45+AP46&lt;0),ROUNDDOWN(AP45+AP46,2),IF(AND(AO47&lt;0,AO47+AP45+AP46&gt;=0),ROUNDUP(AO47+AP45+AP46,2),ROUNDUP(AP45+AP46,2))))</f>
        <v>0</v>
      </c>
      <c r="AQ47" s="56">
        <f t="shared" ref="AQ47" si="13">IF(AND(AP47&lt;0,AP47+AQ45+AQ46&lt;0),ROUNDDOWN(AP47+AQ45+AQ46,2),IF(AND(AP47&gt;=0,AQ45+AQ46&lt;0),ROUNDDOWN(AQ45+AQ46,2),IF(AND(AP47&lt;0,AP47+AQ45+AQ46&gt;=0),ROUNDUP(AP47+AQ45+AQ46,2),ROUNDUP(AQ45+AQ46,2))))</f>
        <v>0</v>
      </c>
      <c r="AR47" s="46"/>
    </row>
    <row r="48" spans="1:44" ht="39.950000000000003" customHeight="1" x14ac:dyDescent="0.15">
      <c r="A48" s="206"/>
      <c r="B48" s="208" t="s">
        <v>124</v>
      </c>
      <c r="C48" s="209" t="s">
        <v>119</v>
      </c>
      <c r="D48" s="209"/>
      <c r="E48" s="209"/>
      <c r="F48" s="210" t="s">
        <v>106</v>
      </c>
      <c r="G48" s="210"/>
      <c r="H48" s="211"/>
      <c r="I48" s="155"/>
      <c r="J48" s="156"/>
      <c r="K48" s="51" t="s">
        <v>107</v>
      </c>
      <c r="L48" s="155"/>
      <c r="M48" s="156"/>
      <c r="N48" s="51" t="s">
        <v>107</v>
      </c>
      <c r="O48" s="155"/>
      <c r="P48" s="156"/>
      <c r="Q48" s="51" t="s">
        <v>107</v>
      </c>
      <c r="R48" s="77" t="str">
        <f t="shared" si="3"/>
        <v/>
      </c>
      <c r="S48" s="51" t="s">
        <v>107</v>
      </c>
      <c r="T48" s="146"/>
      <c r="U48" s="200" t="s">
        <v>125</v>
      </c>
      <c r="V48" s="200"/>
      <c r="W48" s="200"/>
      <c r="X48" s="200"/>
      <c r="Y48" s="200"/>
      <c r="Z48" s="200"/>
      <c r="AA48" s="200"/>
      <c r="AB48" s="147"/>
      <c r="AD48" s="177"/>
      <c r="AE48" s="47" t="s">
        <v>79</v>
      </c>
      <c r="AF48" s="205"/>
      <c r="AG48" s="79">
        <f>IF(AG47&lt;0,0,ROUNDUP(AG47,0))</f>
        <v>0</v>
      </c>
      <c r="AH48" s="79">
        <f>IF(AH47&lt;0,0,ROUNDUP(AH47,0))</f>
        <v>0</v>
      </c>
      <c r="AI48" s="79">
        <f>IF(AI47&lt;0,0,ROUNDUP(AI47,0))</f>
        <v>0</v>
      </c>
      <c r="AJ48" s="79">
        <f>SUM(AG48:AI48)</f>
        <v>0</v>
      </c>
      <c r="AL48" s="177"/>
      <c r="AM48" s="47" t="s">
        <v>79</v>
      </c>
      <c r="AN48" s="205"/>
      <c r="AO48" s="79">
        <f>IF(AO47&lt;0,0,ROUNDUP(AO47,0))</f>
        <v>0</v>
      </c>
      <c r="AP48" s="79">
        <f t="shared" ref="AP48:AQ48" si="14">IF(AP47&lt;0,0,ROUNDUP(AP47,0))</f>
        <v>0</v>
      </c>
      <c r="AQ48" s="79">
        <f t="shared" si="14"/>
        <v>0</v>
      </c>
      <c r="AR48" s="79">
        <f>SUM(AO48:AQ48)</f>
        <v>0</v>
      </c>
    </row>
    <row r="49" spans="1:28" ht="39.950000000000003" customHeight="1" x14ac:dyDescent="0.15">
      <c r="A49" s="206"/>
      <c r="B49" s="208"/>
      <c r="C49" s="209" t="s">
        <v>122</v>
      </c>
      <c r="D49" s="209"/>
      <c r="E49" s="209"/>
      <c r="F49" s="210" t="s">
        <v>106</v>
      </c>
      <c r="G49" s="210"/>
      <c r="H49" s="211"/>
      <c r="I49" s="155"/>
      <c r="J49" s="156"/>
      <c r="K49" s="51" t="s">
        <v>120</v>
      </c>
      <c r="L49" s="155"/>
      <c r="M49" s="156"/>
      <c r="N49" s="51" t="s">
        <v>107</v>
      </c>
      <c r="O49" s="155"/>
      <c r="P49" s="156"/>
      <c r="Q49" s="51" t="s">
        <v>107</v>
      </c>
      <c r="R49" s="77" t="str">
        <f t="shared" si="3"/>
        <v/>
      </c>
      <c r="S49" s="51" t="s">
        <v>107</v>
      </c>
      <c r="T49" s="194"/>
      <c r="U49" s="201"/>
      <c r="V49" s="201"/>
      <c r="W49" s="201"/>
      <c r="X49" s="201"/>
      <c r="Y49" s="201"/>
      <c r="Z49" s="201"/>
      <c r="AA49" s="201"/>
      <c r="AB49" s="202"/>
    </row>
    <row r="50" spans="1:28" ht="39.950000000000003" customHeight="1" x14ac:dyDescent="0.2">
      <c r="A50" s="206"/>
      <c r="B50" s="208"/>
      <c r="C50" s="209" t="s">
        <v>123</v>
      </c>
      <c r="D50" s="209"/>
      <c r="E50" s="209"/>
      <c r="F50" s="210" t="s">
        <v>116</v>
      </c>
      <c r="G50" s="210"/>
      <c r="H50" s="211"/>
      <c r="I50" s="155"/>
      <c r="J50" s="156"/>
      <c r="K50" s="51" t="s">
        <v>107</v>
      </c>
      <c r="L50" s="155"/>
      <c r="M50" s="156"/>
      <c r="N50" s="51" t="s">
        <v>120</v>
      </c>
      <c r="O50" s="155"/>
      <c r="P50" s="156"/>
      <c r="Q50" s="51" t="s">
        <v>107</v>
      </c>
      <c r="R50" s="77" t="str">
        <f t="shared" si="3"/>
        <v/>
      </c>
      <c r="S50" s="51" t="s">
        <v>107</v>
      </c>
      <c r="T50" s="148"/>
      <c r="U50" s="199" t="s">
        <v>126</v>
      </c>
      <c r="V50" s="199"/>
      <c r="W50" s="199"/>
      <c r="X50" s="199"/>
      <c r="Y50" s="199"/>
      <c r="Z50" s="199"/>
      <c r="AA50" s="199"/>
      <c r="AB50" s="149"/>
    </row>
  </sheetData>
  <sheetProtection algorithmName="SHA-512" hashValue="NfUN0022BvZZ1Fa0/hrgF5mVfWXcqYbQayn6zgZe7is9rMaHKE4uDM/I4BSY18aoJfG3XM7dpdP9jW2xKu8QWA==" saltValue="tPjP44NkqMZr2D32ja0yAw==" spinCount="100000" sheet="1" objects="1" scenarios="1"/>
  <mergeCells count="234">
    <mergeCell ref="AR45:AR46"/>
    <mergeCell ref="C46:E46"/>
    <mergeCell ref="F46:H46"/>
    <mergeCell ref="I46:J46"/>
    <mergeCell ref="L46:M46"/>
    <mergeCell ref="O46:P46"/>
    <mergeCell ref="AF46:AF48"/>
    <mergeCell ref="AN46:AN48"/>
    <mergeCell ref="T48:T50"/>
    <mergeCell ref="U48:AA49"/>
    <mergeCell ref="AB44:AB46"/>
    <mergeCell ref="AD44:AD48"/>
    <mergeCell ref="AL44:AL48"/>
    <mergeCell ref="C45:E45"/>
    <mergeCell ref="F45:H45"/>
    <mergeCell ref="I45:J45"/>
    <mergeCell ref="L45:M45"/>
    <mergeCell ref="O45:P45"/>
    <mergeCell ref="AJ45:AJ46"/>
    <mergeCell ref="AB48:AB50"/>
    <mergeCell ref="B43:E43"/>
    <mergeCell ref="F43:H43"/>
    <mergeCell ref="I43:J43"/>
    <mergeCell ref="L43:M43"/>
    <mergeCell ref="O43:P43"/>
    <mergeCell ref="T43:AB43"/>
    <mergeCell ref="C49:E49"/>
    <mergeCell ref="F49:H49"/>
    <mergeCell ref="I49:J49"/>
    <mergeCell ref="L49:M49"/>
    <mergeCell ref="A44:A50"/>
    <mergeCell ref="B44:B46"/>
    <mergeCell ref="C44:E44"/>
    <mergeCell ref="F44:H44"/>
    <mergeCell ref="I44:J44"/>
    <mergeCell ref="L44:M44"/>
    <mergeCell ref="O44:P44"/>
    <mergeCell ref="T44:T46"/>
    <mergeCell ref="U44:AA46"/>
    <mergeCell ref="I50:J50"/>
    <mergeCell ref="L50:M50"/>
    <mergeCell ref="O50:P50"/>
    <mergeCell ref="B48:B50"/>
    <mergeCell ref="C48:E48"/>
    <mergeCell ref="F48:H48"/>
    <mergeCell ref="I48:J48"/>
    <mergeCell ref="L48:M48"/>
    <mergeCell ref="O48:P48"/>
    <mergeCell ref="U50:AA50"/>
    <mergeCell ref="O49:P49"/>
    <mergeCell ref="C50:E50"/>
    <mergeCell ref="F50:H50"/>
    <mergeCell ref="AR39:AR40"/>
    <mergeCell ref="A40:A42"/>
    <mergeCell ref="B40:E40"/>
    <mergeCell ref="F40:H40"/>
    <mergeCell ref="I40:J40"/>
    <mergeCell ref="L40:M40"/>
    <mergeCell ref="O40:P40"/>
    <mergeCell ref="T40:AB42"/>
    <mergeCell ref="AF40:AF42"/>
    <mergeCell ref="AN40:AN42"/>
    <mergeCell ref="AD38:AD42"/>
    <mergeCell ref="AL38:AL42"/>
    <mergeCell ref="B39:E39"/>
    <mergeCell ref="F39:H39"/>
    <mergeCell ref="I39:J39"/>
    <mergeCell ref="L39:M39"/>
    <mergeCell ref="O39:P39"/>
    <mergeCell ref="U39:AA39"/>
    <mergeCell ref="AJ39:AJ40"/>
    <mergeCell ref="B42:E42"/>
    <mergeCell ref="F42:H42"/>
    <mergeCell ref="I42:J42"/>
    <mergeCell ref="L42:M42"/>
    <mergeCell ref="O42:P42"/>
    <mergeCell ref="U37:AA37"/>
    <mergeCell ref="B38:E38"/>
    <mergeCell ref="F38:H38"/>
    <mergeCell ref="I38:J38"/>
    <mergeCell ref="L38:M38"/>
    <mergeCell ref="O38:P38"/>
    <mergeCell ref="U38:AA38"/>
    <mergeCell ref="A37:A39"/>
    <mergeCell ref="B37:E37"/>
    <mergeCell ref="F37:H37"/>
    <mergeCell ref="I37:J37"/>
    <mergeCell ref="L37:M37"/>
    <mergeCell ref="O37:P37"/>
    <mergeCell ref="A33:A36"/>
    <mergeCell ref="B33:E33"/>
    <mergeCell ref="F33:H33"/>
    <mergeCell ref="I33:J33"/>
    <mergeCell ref="L33:M33"/>
    <mergeCell ref="O33:P33"/>
    <mergeCell ref="AN34:AN36"/>
    <mergeCell ref="B36:E36"/>
    <mergeCell ref="F36:H36"/>
    <mergeCell ref="I36:J36"/>
    <mergeCell ref="L36:M36"/>
    <mergeCell ref="O36:P36"/>
    <mergeCell ref="U36:AA36"/>
    <mergeCell ref="U33:AA34"/>
    <mergeCell ref="AB33:AB36"/>
    <mergeCell ref="AJ33:AJ34"/>
    <mergeCell ref="AO31:AR31"/>
    <mergeCell ref="B32:E32"/>
    <mergeCell ref="F32:H32"/>
    <mergeCell ref="I32:J32"/>
    <mergeCell ref="L32:M32"/>
    <mergeCell ref="O32:P32"/>
    <mergeCell ref="T32:AB32"/>
    <mergeCell ref="AD32:AD36"/>
    <mergeCell ref="AL32:AL36"/>
    <mergeCell ref="T33:T36"/>
    <mergeCell ref="AR33:AR34"/>
    <mergeCell ref="B34:E34"/>
    <mergeCell ref="F34:H34"/>
    <mergeCell ref="I34:J34"/>
    <mergeCell ref="L34:M34"/>
    <mergeCell ref="O34:P34"/>
    <mergeCell ref="AF34:AF36"/>
    <mergeCell ref="A27:AB27"/>
    <mergeCell ref="A28:AB28"/>
    <mergeCell ref="A29:AB29"/>
    <mergeCell ref="A31:AB31"/>
    <mergeCell ref="AG31:AJ31"/>
    <mergeCell ref="A25:H25"/>
    <mergeCell ref="I25:J25"/>
    <mergeCell ref="L25:M25"/>
    <mergeCell ref="O25:P25"/>
    <mergeCell ref="T25:W25"/>
    <mergeCell ref="X25:Z25"/>
    <mergeCell ref="AR22:AR23"/>
    <mergeCell ref="B23:C23"/>
    <mergeCell ref="F23:G23"/>
    <mergeCell ref="I23:J23"/>
    <mergeCell ref="L23:M23"/>
    <mergeCell ref="O23:P23"/>
    <mergeCell ref="T23:V23"/>
    <mergeCell ref="AA23:AB23"/>
    <mergeCell ref="AN23:AN25"/>
    <mergeCell ref="AA25:AB25"/>
    <mergeCell ref="O21:P21"/>
    <mergeCell ref="T21:V21"/>
    <mergeCell ref="X21:AB21"/>
    <mergeCell ref="AL21:AL25"/>
    <mergeCell ref="B22:C22"/>
    <mergeCell ref="F22:G22"/>
    <mergeCell ref="I22:J22"/>
    <mergeCell ref="L22:M22"/>
    <mergeCell ref="O22:P22"/>
    <mergeCell ref="T22:V22"/>
    <mergeCell ref="X22:AB22"/>
    <mergeCell ref="I20:J20"/>
    <mergeCell ref="L20:M20"/>
    <mergeCell ref="O20:P20"/>
    <mergeCell ref="T20:V20"/>
    <mergeCell ref="AO20:AR20"/>
    <mergeCell ref="A21:A23"/>
    <mergeCell ref="B21:C21"/>
    <mergeCell ref="F21:G21"/>
    <mergeCell ref="I21:J21"/>
    <mergeCell ref="L21:M21"/>
    <mergeCell ref="X18:AB20"/>
    <mergeCell ref="B19:C19"/>
    <mergeCell ref="D19:E23"/>
    <mergeCell ref="F19:G19"/>
    <mergeCell ref="I19:J19"/>
    <mergeCell ref="L19:M19"/>
    <mergeCell ref="O19:P19"/>
    <mergeCell ref="T19:V19"/>
    <mergeCell ref="B20:C20"/>
    <mergeCell ref="F20:G20"/>
    <mergeCell ref="B18:C18"/>
    <mergeCell ref="F18:G18"/>
    <mergeCell ref="I18:J18"/>
    <mergeCell ref="L18:M18"/>
    <mergeCell ref="O18:P18"/>
    <mergeCell ref="T18:V18"/>
    <mergeCell ref="X16:AB17"/>
    <mergeCell ref="AG16:AI16"/>
    <mergeCell ref="D17:E17"/>
    <mergeCell ref="F17:H17"/>
    <mergeCell ref="I17:J17"/>
    <mergeCell ref="L17:M17"/>
    <mergeCell ref="O17:P17"/>
    <mergeCell ref="T17:W17"/>
    <mergeCell ref="A12:AB12"/>
    <mergeCell ref="A13:AB13"/>
    <mergeCell ref="AD14:AI15"/>
    <mergeCell ref="A15:AB15"/>
    <mergeCell ref="A16:A17"/>
    <mergeCell ref="B16:C17"/>
    <mergeCell ref="D16:E16"/>
    <mergeCell ref="F16:H16"/>
    <mergeCell ref="I16:S16"/>
    <mergeCell ref="T16:W16"/>
    <mergeCell ref="P8:Q10"/>
    <mergeCell ref="R8:U10"/>
    <mergeCell ref="V8:W10"/>
    <mergeCell ref="X8:AA10"/>
    <mergeCell ref="AB8:AB10"/>
    <mergeCell ref="AD8:AM9"/>
    <mergeCell ref="AD10:AM11"/>
    <mergeCell ref="V7:W7"/>
    <mergeCell ref="X7:AA7"/>
    <mergeCell ref="AD7:AM7"/>
    <mergeCell ref="P7:Q7"/>
    <mergeCell ref="R7:U7"/>
    <mergeCell ref="A8:E10"/>
    <mergeCell ref="F8:G8"/>
    <mergeCell ref="H8:H10"/>
    <mergeCell ref="I8:I10"/>
    <mergeCell ref="J8:J10"/>
    <mergeCell ref="K8:L10"/>
    <mergeCell ref="M8:O10"/>
    <mergeCell ref="A7:E7"/>
    <mergeCell ref="F7:J7"/>
    <mergeCell ref="K7:L7"/>
    <mergeCell ref="M7:O7"/>
    <mergeCell ref="O4:U5"/>
    <mergeCell ref="V4:W5"/>
    <mergeCell ref="X4:AA5"/>
    <mergeCell ref="AB4:AB5"/>
    <mergeCell ref="AD4:AM4"/>
    <mergeCell ref="AD5:AM5"/>
    <mergeCell ref="D1:F1"/>
    <mergeCell ref="H1:K1"/>
    <mergeCell ref="AD1:AG2"/>
    <mergeCell ref="O3:U3"/>
    <mergeCell ref="V3:W3"/>
    <mergeCell ref="X3:AA3"/>
    <mergeCell ref="AD3:AM3"/>
  </mergeCells>
  <phoneticPr fontId="3"/>
  <printOptions horizontalCentered="1" verticalCentered="1"/>
  <pageMargins left="0.23622047244094491" right="0.23622047244094491" top="0.35433070866141736" bottom="0.35433070866141736" header="0" footer="0.31496062992125984"/>
  <pageSetup paperSize="9" scale="60" orientation="portrait" r:id="rId1"/>
  <ignoredErrors>
    <ignoredError sqref="AE18:AI1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0</xdr:rowOff>
                  </from>
                  <to>
                    <xdr:col>6</xdr:col>
                    <xdr:colOff>47625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8</xdr:row>
                    <xdr:rowOff>238125</xdr:rowOff>
                  </from>
                  <to>
                    <xdr:col>6</xdr:col>
                    <xdr:colOff>38100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23</xdr:col>
                    <xdr:colOff>190500</xdr:colOff>
                    <xdr:row>22</xdr:row>
                    <xdr:rowOff>0</xdr:rowOff>
                  </from>
                  <to>
                    <xdr:col>23</xdr:col>
                    <xdr:colOff>476250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23</xdr:col>
                    <xdr:colOff>190500</xdr:colOff>
                    <xdr:row>22</xdr:row>
                    <xdr:rowOff>219075</xdr:rowOff>
                  </from>
                  <to>
                    <xdr:col>23</xdr:col>
                    <xdr:colOff>476250</xdr:colOff>
                    <xdr:row>22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26</xdr:col>
                    <xdr:colOff>142875</xdr:colOff>
                    <xdr:row>24</xdr:row>
                    <xdr:rowOff>95250</xdr:rowOff>
                  </from>
                  <to>
                    <xdr:col>26</xdr:col>
                    <xdr:colOff>419100</xdr:colOff>
                    <xdr:row>24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需要申請書 (3学期)</vt:lpstr>
      <vt:lpstr>'需要申請書 (3学期)'!Print_Area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USER31</dc:creator>
  <cp:lastModifiedBy>USER31</cp:lastModifiedBy>
  <dcterms:created xsi:type="dcterms:W3CDTF">2019-04-17T03:57:17Z</dcterms:created>
  <dcterms:modified xsi:type="dcterms:W3CDTF">2019-04-25T08:23:49Z</dcterms:modified>
</cp:coreProperties>
</file>